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275"/>
  </bookViews>
  <sheets>
    <sheet name="打者部門" sheetId="1" r:id="rId1"/>
    <sheet name="投手部門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84" i="1"/>
  <c r="BP84"/>
  <c r="BO84"/>
  <c r="BN84"/>
  <c r="BM84"/>
  <c r="BL84"/>
  <c r="BK84"/>
  <c r="BJ84"/>
  <c r="BI84"/>
  <c r="BH84"/>
  <c r="BG84"/>
  <c r="BF84"/>
  <c r="BE84"/>
  <c r="BQ80"/>
  <c r="BP80"/>
  <c r="BO80"/>
  <c r="BN80"/>
  <c r="BM80"/>
  <c r="BL80"/>
  <c r="BK80"/>
  <c r="BJ80"/>
  <c r="BI80"/>
  <c r="BH80"/>
  <c r="BG80"/>
  <c r="BF80"/>
  <c r="BE80"/>
  <c r="BQ76"/>
  <c r="BP76"/>
  <c r="BO76"/>
  <c r="BN76"/>
  <c r="BM76"/>
  <c r="BL76"/>
  <c r="BK76"/>
  <c r="BJ76"/>
  <c r="BI76"/>
  <c r="BH76"/>
  <c r="BG76"/>
  <c r="BF76"/>
  <c r="BE76"/>
  <c r="BQ72"/>
  <c r="BP72"/>
  <c r="BO72"/>
  <c r="BN72"/>
  <c r="BM72"/>
  <c r="BL72"/>
  <c r="BK72"/>
  <c r="BJ72"/>
  <c r="BI72"/>
  <c r="BH72"/>
  <c r="BG72"/>
  <c r="BF72"/>
  <c r="BE72"/>
  <c r="BQ67"/>
  <c r="BP67"/>
  <c r="BO67"/>
  <c r="BN67"/>
  <c r="BM67"/>
  <c r="BL67"/>
  <c r="BK67"/>
  <c r="BJ67"/>
  <c r="BI67"/>
  <c r="BH67"/>
  <c r="BG67"/>
  <c r="BF67"/>
  <c r="BR67" s="1"/>
  <c r="BE67"/>
  <c r="CI86"/>
  <c r="CH86"/>
  <c r="CG86"/>
  <c r="CF86"/>
  <c r="CE86"/>
  <c r="CD86"/>
  <c r="CC86"/>
  <c r="CB86"/>
  <c r="CA86"/>
  <c r="BZ86"/>
  <c r="BY86"/>
  <c r="BX86"/>
  <c r="BW86"/>
  <c r="CI82"/>
  <c r="CH82"/>
  <c r="CG82"/>
  <c r="CF82"/>
  <c r="CE82"/>
  <c r="CD82"/>
  <c r="CC82"/>
  <c r="CB82"/>
  <c r="CA82"/>
  <c r="BZ82"/>
  <c r="BY82"/>
  <c r="BX82"/>
  <c r="BW82"/>
  <c r="CI79"/>
  <c r="CH79"/>
  <c r="CG79"/>
  <c r="CF79"/>
  <c r="CE79"/>
  <c r="CD79"/>
  <c r="CC79"/>
  <c r="CB79"/>
  <c r="CA79"/>
  <c r="BZ79"/>
  <c r="BY79"/>
  <c r="BX79"/>
  <c r="BW79"/>
  <c r="AY80"/>
  <c r="AX80"/>
  <c r="AW80"/>
  <c r="AV80"/>
  <c r="AU80"/>
  <c r="AT80"/>
  <c r="AS80"/>
  <c r="AR80"/>
  <c r="AQ80"/>
  <c r="AP80"/>
  <c r="AO80"/>
  <c r="AN80"/>
  <c r="AM80"/>
  <c r="AY76"/>
  <c r="AX76"/>
  <c r="AW76"/>
  <c r="AV76"/>
  <c r="AU76"/>
  <c r="AT76"/>
  <c r="AS76"/>
  <c r="AR76"/>
  <c r="AQ76"/>
  <c r="AP76"/>
  <c r="AO76"/>
  <c r="AN76"/>
  <c r="AM76"/>
  <c r="CK82" l="1"/>
  <c r="CK86"/>
  <c r="BS84"/>
  <c r="BR84"/>
  <c r="BS80"/>
  <c r="BR80"/>
  <c r="BS76"/>
  <c r="BR76"/>
  <c r="BS72"/>
  <c r="BR72"/>
  <c r="BS67"/>
  <c r="CJ86"/>
  <c r="CJ82"/>
  <c r="CK79"/>
  <c r="CJ79"/>
  <c r="BA80"/>
  <c r="BA76"/>
  <c r="AZ80"/>
  <c r="AZ76"/>
  <c r="AG72" l="1"/>
  <c r="AF72"/>
  <c r="AE72"/>
  <c r="AD72"/>
  <c r="AC72"/>
  <c r="AB72"/>
  <c r="AA72"/>
  <c r="Z72"/>
  <c r="Y72"/>
  <c r="X72"/>
  <c r="W72"/>
  <c r="V72"/>
  <c r="AH72" s="1"/>
  <c r="U72"/>
  <c r="U44"/>
  <c r="V44"/>
  <c r="AH44" s="1"/>
  <c r="W44"/>
  <c r="X44"/>
  <c r="Y44"/>
  <c r="Z44"/>
  <c r="AA44"/>
  <c r="AB44"/>
  <c r="AC44"/>
  <c r="AD44"/>
  <c r="AE44"/>
  <c r="AF44"/>
  <c r="AG44"/>
  <c r="AG64"/>
  <c r="AF64"/>
  <c r="AE64"/>
  <c r="AD64"/>
  <c r="AC64"/>
  <c r="AB64"/>
  <c r="AA64"/>
  <c r="Z64"/>
  <c r="Y64"/>
  <c r="X64"/>
  <c r="W64"/>
  <c r="V64"/>
  <c r="U64"/>
  <c r="AI72" l="1"/>
  <c r="AI64"/>
  <c r="AI44"/>
  <c r="AH64"/>
  <c r="R111" i="2"/>
  <c r="R109"/>
  <c r="R108"/>
  <c r="R107"/>
  <c r="R102"/>
  <c r="R101"/>
  <c r="R100"/>
  <c r="R98"/>
  <c r="R97"/>
  <c r="R96"/>
  <c r="R95"/>
  <c r="R94"/>
  <c r="R93"/>
  <c r="R84"/>
  <c r="R91" l="1"/>
  <c r="R90"/>
  <c r="R89"/>
  <c r="R88"/>
  <c r="R86"/>
  <c r="R83"/>
  <c r="R85"/>
  <c r="R82"/>
  <c r="DA88" i="1" l="1"/>
  <c r="CZ88"/>
  <c r="CY88"/>
  <c r="CX88"/>
  <c r="CW88"/>
  <c r="CV88"/>
  <c r="CU88"/>
  <c r="CT88"/>
  <c r="CS88"/>
  <c r="CR88"/>
  <c r="CQ88"/>
  <c r="CP88"/>
  <c r="CO88"/>
  <c r="DA82"/>
  <c r="CZ82"/>
  <c r="CY82"/>
  <c r="CX82"/>
  <c r="CW82"/>
  <c r="CV82"/>
  <c r="CU82"/>
  <c r="CT82"/>
  <c r="CS82"/>
  <c r="CR82"/>
  <c r="CQ82"/>
  <c r="CP82"/>
  <c r="CO82"/>
  <c r="AY88"/>
  <c r="AX88"/>
  <c r="AW88"/>
  <c r="AV88"/>
  <c r="AU88"/>
  <c r="AT88"/>
  <c r="AS88"/>
  <c r="AR88"/>
  <c r="AQ88"/>
  <c r="AP88"/>
  <c r="AO88"/>
  <c r="AN88"/>
  <c r="AM88"/>
  <c r="AY84"/>
  <c r="AX84"/>
  <c r="AW84"/>
  <c r="AV84"/>
  <c r="AU84"/>
  <c r="AT84"/>
  <c r="AS84"/>
  <c r="AR84"/>
  <c r="AQ84"/>
  <c r="AP84"/>
  <c r="AO84"/>
  <c r="AN84"/>
  <c r="AM84"/>
  <c r="AY71"/>
  <c r="AX71"/>
  <c r="AW71"/>
  <c r="AV71"/>
  <c r="AU71"/>
  <c r="AT71"/>
  <c r="AS71"/>
  <c r="AR71"/>
  <c r="AQ71"/>
  <c r="AP71"/>
  <c r="AO71"/>
  <c r="AN71"/>
  <c r="AM71"/>
  <c r="DC88" l="1"/>
  <c r="DB88"/>
  <c r="DC82"/>
  <c r="DB82"/>
  <c r="BA88"/>
  <c r="AZ88"/>
  <c r="BA84"/>
  <c r="AZ84"/>
  <c r="BA71"/>
  <c r="AZ71"/>
  <c r="DA75"/>
  <c r="CZ75"/>
  <c r="CY75"/>
  <c r="CX75"/>
  <c r="CW75"/>
  <c r="CV75"/>
  <c r="CU75"/>
  <c r="CT75"/>
  <c r="CS75"/>
  <c r="CR75"/>
  <c r="CQ75"/>
  <c r="CP75"/>
  <c r="CO75"/>
  <c r="DA69"/>
  <c r="CZ69"/>
  <c r="CY69"/>
  <c r="CX69"/>
  <c r="CW69"/>
  <c r="CV69"/>
  <c r="CU69"/>
  <c r="CT69"/>
  <c r="CS69"/>
  <c r="CR69"/>
  <c r="CQ69"/>
  <c r="CP69"/>
  <c r="CO69"/>
  <c r="DA63"/>
  <c r="CZ63"/>
  <c r="CY63"/>
  <c r="CX63"/>
  <c r="CW63"/>
  <c r="CV63"/>
  <c r="CU63"/>
  <c r="CT63"/>
  <c r="CS63"/>
  <c r="CR63"/>
  <c r="CQ63"/>
  <c r="CP63"/>
  <c r="CO63"/>
  <c r="DA58"/>
  <c r="CZ58"/>
  <c r="CY58"/>
  <c r="CX58"/>
  <c r="CW58"/>
  <c r="CV58"/>
  <c r="CU58"/>
  <c r="CT58"/>
  <c r="CS58"/>
  <c r="CR58"/>
  <c r="CQ58"/>
  <c r="CP58"/>
  <c r="CO58"/>
  <c r="DA52"/>
  <c r="CZ52"/>
  <c r="CY52"/>
  <c r="CX52"/>
  <c r="CW52"/>
  <c r="CV52"/>
  <c r="CU52"/>
  <c r="CT52"/>
  <c r="CS52"/>
  <c r="CR52"/>
  <c r="CQ52"/>
  <c r="CP52"/>
  <c r="CO52"/>
  <c r="DA45"/>
  <c r="CZ45"/>
  <c r="CY45"/>
  <c r="CX45"/>
  <c r="CW45"/>
  <c r="CV45"/>
  <c r="CU45"/>
  <c r="CT45"/>
  <c r="CS45"/>
  <c r="CR45"/>
  <c r="CQ45"/>
  <c r="CP45"/>
  <c r="CO45"/>
  <c r="DA39"/>
  <c r="CZ39"/>
  <c r="CY39"/>
  <c r="CX39"/>
  <c r="CW39"/>
  <c r="CV39"/>
  <c r="CU39"/>
  <c r="CT39"/>
  <c r="CS39"/>
  <c r="CR39"/>
  <c r="CQ39"/>
  <c r="CP39"/>
  <c r="CO39"/>
  <c r="DA32"/>
  <c r="CZ32"/>
  <c r="CY32"/>
  <c r="CX32"/>
  <c r="CW32"/>
  <c r="CV32"/>
  <c r="CU32"/>
  <c r="CT32"/>
  <c r="CS32"/>
  <c r="CR32"/>
  <c r="CQ32"/>
  <c r="CP32"/>
  <c r="CO32"/>
  <c r="DA25"/>
  <c r="CZ25"/>
  <c r="CY25"/>
  <c r="CX25"/>
  <c r="CW25"/>
  <c r="CV25"/>
  <c r="CU25"/>
  <c r="CT25"/>
  <c r="CS25"/>
  <c r="CR25"/>
  <c r="CQ25"/>
  <c r="CP25"/>
  <c r="CO25"/>
  <c r="DA18"/>
  <c r="CZ18"/>
  <c r="CY18"/>
  <c r="CX18"/>
  <c r="CW18"/>
  <c r="CV18"/>
  <c r="CU18"/>
  <c r="CT18"/>
  <c r="CS18"/>
  <c r="CR18"/>
  <c r="CQ18"/>
  <c r="DC18" s="1"/>
  <c r="CP18"/>
  <c r="CO18"/>
  <c r="DA15"/>
  <c r="CZ15"/>
  <c r="CY15"/>
  <c r="CX15"/>
  <c r="CW15"/>
  <c r="CV15"/>
  <c r="CU15"/>
  <c r="CT15"/>
  <c r="CS15"/>
  <c r="CR15"/>
  <c r="CQ15"/>
  <c r="CP15"/>
  <c r="CO15"/>
  <c r="DA9"/>
  <c r="CZ9"/>
  <c r="CY9"/>
  <c r="CX9"/>
  <c r="CW9"/>
  <c r="CV9"/>
  <c r="CU9"/>
  <c r="CT9"/>
  <c r="CS9"/>
  <c r="CR9"/>
  <c r="CQ9"/>
  <c r="CP9"/>
  <c r="CO9"/>
  <c r="CI75"/>
  <c r="CH75"/>
  <c r="CG75"/>
  <c r="CF75"/>
  <c r="CE75"/>
  <c r="CD75"/>
  <c r="CC75"/>
  <c r="CB75"/>
  <c r="CA75"/>
  <c r="BZ75"/>
  <c r="BY75"/>
  <c r="CJ75" s="1"/>
  <c r="BX75"/>
  <c r="BW75"/>
  <c r="CI70"/>
  <c r="CH70"/>
  <c r="CG70"/>
  <c r="CF70"/>
  <c r="CE70"/>
  <c r="CD70"/>
  <c r="CC70"/>
  <c r="CB70"/>
  <c r="CA70"/>
  <c r="BZ70"/>
  <c r="BY70"/>
  <c r="BX70"/>
  <c r="CJ70" s="1"/>
  <c r="BW70"/>
  <c r="CI65"/>
  <c r="CH65"/>
  <c r="CG65"/>
  <c r="CF65"/>
  <c r="CE65"/>
  <c r="CD65"/>
  <c r="CC65"/>
  <c r="CB65"/>
  <c r="CA65"/>
  <c r="BZ65"/>
  <c r="BY65"/>
  <c r="BX65"/>
  <c r="BW65"/>
  <c r="CI62"/>
  <c r="CH62"/>
  <c r="CG62"/>
  <c r="CF62"/>
  <c r="CE62"/>
  <c r="CD62"/>
  <c r="CC62"/>
  <c r="CB62"/>
  <c r="CA62"/>
  <c r="BZ62"/>
  <c r="BY62"/>
  <c r="BX62"/>
  <c r="BW62"/>
  <c r="CI56"/>
  <c r="CH56"/>
  <c r="CG56"/>
  <c r="CF56"/>
  <c r="CE56"/>
  <c r="CD56"/>
  <c r="CC56"/>
  <c r="CB56"/>
  <c r="CA56"/>
  <c r="BZ56"/>
  <c r="BY56"/>
  <c r="BX56"/>
  <c r="BW56"/>
  <c r="CI53"/>
  <c r="CH53"/>
  <c r="CG53"/>
  <c r="CF53"/>
  <c r="CE53"/>
  <c r="CD53"/>
  <c r="CC53"/>
  <c r="CB53"/>
  <c r="CA53"/>
  <c r="BZ53"/>
  <c r="BY53"/>
  <c r="BX53"/>
  <c r="BW53"/>
  <c r="CI47"/>
  <c r="CH47"/>
  <c r="CG47"/>
  <c r="CF47"/>
  <c r="CE47"/>
  <c r="CD47"/>
  <c r="CC47"/>
  <c r="CB47"/>
  <c r="CA47"/>
  <c r="BZ47"/>
  <c r="BY47"/>
  <c r="BX47"/>
  <c r="BW47"/>
  <c r="CI43"/>
  <c r="CH43"/>
  <c r="CG43"/>
  <c r="CF43"/>
  <c r="CE43"/>
  <c r="CD43"/>
  <c r="CC43"/>
  <c r="CB43"/>
  <c r="CA43"/>
  <c r="BZ43"/>
  <c r="BY43"/>
  <c r="BX43"/>
  <c r="BW43"/>
  <c r="CI31"/>
  <c r="CH31"/>
  <c r="CG31"/>
  <c r="CF31"/>
  <c r="CE31"/>
  <c r="CD31"/>
  <c r="CC31"/>
  <c r="CB31"/>
  <c r="CA31"/>
  <c r="BZ31"/>
  <c r="BY31"/>
  <c r="BX31"/>
  <c r="CJ31" s="1"/>
  <c r="BW31"/>
  <c r="CI26"/>
  <c r="CH26"/>
  <c r="CG26"/>
  <c r="CF26"/>
  <c r="CE26"/>
  <c r="CD26"/>
  <c r="CC26"/>
  <c r="CB26"/>
  <c r="CA26"/>
  <c r="BZ26"/>
  <c r="BY26"/>
  <c r="BX26"/>
  <c r="BW26"/>
  <c r="CI20"/>
  <c r="CH20"/>
  <c r="CG20"/>
  <c r="CF20"/>
  <c r="CE20"/>
  <c r="CD20"/>
  <c r="CC20"/>
  <c r="CB20"/>
  <c r="CA20"/>
  <c r="BZ20"/>
  <c r="BY20"/>
  <c r="BX20"/>
  <c r="BW20"/>
  <c r="CI14"/>
  <c r="CH14"/>
  <c r="CG14"/>
  <c r="CF14"/>
  <c r="CE14"/>
  <c r="CD14"/>
  <c r="CC14"/>
  <c r="CB14"/>
  <c r="CA14"/>
  <c r="BZ14"/>
  <c r="BY14"/>
  <c r="BX14"/>
  <c r="BW14"/>
  <c r="CI9"/>
  <c r="CH9"/>
  <c r="CG9"/>
  <c r="CF9"/>
  <c r="CE9"/>
  <c r="CD9"/>
  <c r="CC9"/>
  <c r="CB9"/>
  <c r="CA9"/>
  <c r="BZ9"/>
  <c r="BY9"/>
  <c r="BX9"/>
  <c r="CJ9" s="1"/>
  <c r="BW9"/>
  <c r="BQ63"/>
  <c r="BP63"/>
  <c r="BO63"/>
  <c r="BN63"/>
  <c r="BM63"/>
  <c r="BL63"/>
  <c r="BK63"/>
  <c r="BJ63"/>
  <c r="BI63"/>
  <c r="BH63"/>
  <c r="BG63"/>
  <c r="BR63" s="1"/>
  <c r="BF63"/>
  <c r="BE63"/>
  <c r="BQ60"/>
  <c r="BP60"/>
  <c r="BO60"/>
  <c r="BN60"/>
  <c r="BM60"/>
  <c r="BL60"/>
  <c r="BK60"/>
  <c r="BJ60"/>
  <c r="BI60"/>
  <c r="BH60"/>
  <c r="BG60"/>
  <c r="BF60"/>
  <c r="BE60"/>
  <c r="BQ55"/>
  <c r="BP55"/>
  <c r="BO55"/>
  <c r="BN55"/>
  <c r="BM55"/>
  <c r="BL55"/>
  <c r="BK55"/>
  <c r="BJ55"/>
  <c r="BI55"/>
  <c r="BH55"/>
  <c r="BG55"/>
  <c r="BS55" s="1"/>
  <c r="BF55"/>
  <c r="BR55" s="1"/>
  <c r="BE55"/>
  <c r="BQ52"/>
  <c r="BP52"/>
  <c r="BO52"/>
  <c r="BN52"/>
  <c r="BM52"/>
  <c r="BL52"/>
  <c r="BK52"/>
  <c r="BJ52"/>
  <c r="BI52"/>
  <c r="BH52"/>
  <c r="BG52"/>
  <c r="BF52"/>
  <c r="BE52"/>
  <c r="BQ45"/>
  <c r="BP45"/>
  <c r="BO45"/>
  <c r="BN45"/>
  <c r="BM45"/>
  <c r="BL45"/>
  <c r="BK45"/>
  <c r="BJ45"/>
  <c r="BI45"/>
  <c r="BH45"/>
  <c r="BG45"/>
  <c r="BF45"/>
  <c r="BE45"/>
  <c r="BQ38"/>
  <c r="BP38"/>
  <c r="BO38"/>
  <c r="BN38"/>
  <c r="BM38"/>
  <c r="BL38"/>
  <c r="BK38"/>
  <c r="BJ38"/>
  <c r="BI38"/>
  <c r="BH38"/>
  <c r="BG38"/>
  <c r="BF38"/>
  <c r="BE38"/>
  <c r="BQ31"/>
  <c r="BP31"/>
  <c r="BO31"/>
  <c r="BN31"/>
  <c r="BM31"/>
  <c r="BL31"/>
  <c r="BK31"/>
  <c r="BJ31"/>
  <c r="BI31"/>
  <c r="BH31"/>
  <c r="BG31"/>
  <c r="BF31"/>
  <c r="BE31"/>
  <c r="BQ24"/>
  <c r="BP24"/>
  <c r="BO24"/>
  <c r="BN24"/>
  <c r="BM24"/>
  <c r="BL24"/>
  <c r="BK24"/>
  <c r="BJ24"/>
  <c r="BI24"/>
  <c r="BH24"/>
  <c r="BG24"/>
  <c r="BF24"/>
  <c r="BE24"/>
  <c r="BQ17"/>
  <c r="BP17"/>
  <c r="BO17"/>
  <c r="BN17"/>
  <c r="BM17"/>
  <c r="BL17"/>
  <c r="BK17"/>
  <c r="BJ17"/>
  <c r="BI17"/>
  <c r="BH17"/>
  <c r="BG17"/>
  <c r="BF17"/>
  <c r="BE17"/>
  <c r="BQ10"/>
  <c r="BP10"/>
  <c r="BO10"/>
  <c r="BN10"/>
  <c r="BM10"/>
  <c r="BL10"/>
  <c r="BK10"/>
  <c r="BJ10"/>
  <c r="BI10"/>
  <c r="BH10"/>
  <c r="BG10"/>
  <c r="BF10"/>
  <c r="BE10"/>
  <c r="AY62"/>
  <c r="AX62"/>
  <c r="AW62"/>
  <c r="AV62"/>
  <c r="AU62"/>
  <c r="AT62"/>
  <c r="AS62"/>
  <c r="AR62"/>
  <c r="AQ62"/>
  <c r="AP62"/>
  <c r="AO62"/>
  <c r="AN62"/>
  <c r="AM62"/>
  <c r="AY43"/>
  <c r="AX43"/>
  <c r="AW43"/>
  <c r="AV43"/>
  <c r="AU43"/>
  <c r="AT43"/>
  <c r="AS43"/>
  <c r="AR43"/>
  <c r="AQ43"/>
  <c r="AP43"/>
  <c r="AO43"/>
  <c r="AN43"/>
  <c r="AM43"/>
  <c r="AY38"/>
  <c r="AX38"/>
  <c r="AW38"/>
  <c r="AV38"/>
  <c r="AU38"/>
  <c r="AT38"/>
  <c r="AS38"/>
  <c r="AR38"/>
  <c r="AQ38"/>
  <c r="AP38"/>
  <c r="AO38"/>
  <c r="AN38"/>
  <c r="AM38"/>
  <c r="AY34"/>
  <c r="AX34"/>
  <c r="AW34"/>
  <c r="AV34"/>
  <c r="AU34"/>
  <c r="AT34"/>
  <c r="AS34"/>
  <c r="AR34"/>
  <c r="AQ34"/>
  <c r="AP34"/>
  <c r="AO34"/>
  <c r="AN34"/>
  <c r="AM34"/>
  <c r="AY30"/>
  <c r="AX30"/>
  <c r="AW30"/>
  <c r="AV30"/>
  <c r="AU30"/>
  <c r="AT30"/>
  <c r="AS30"/>
  <c r="AR30"/>
  <c r="AQ30"/>
  <c r="AP30"/>
  <c r="AO30"/>
  <c r="AN30"/>
  <c r="AZ30" s="1"/>
  <c r="AM30"/>
  <c r="AY24"/>
  <c r="AX24"/>
  <c r="AW24"/>
  <c r="AV24"/>
  <c r="AU24"/>
  <c r="AT24"/>
  <c r="AS24"/>
  <c r="AR24"/>
  <c r="AQ24"/>
  <c r="AP24"/>
  <c r="AO24"/>
  <c r="AN24"/>
  <c r="AM24"/>
  <c r="AY18"/>
  <c r="AX18"/>
  <c r="AW18"/>
  <c r="AV18"/>
  <c r="AU18"/>
  <c r="AT18"/>
  <c r="AS18"/>
  <c r="AR18"/>
  <c r="AQ18"/>
  <c r="AP18"/>
  <c r="AO18"/>
  <c r="AN18"/>
  <c r="AM18"/>
  <c r="AY12"/>
  <c r="AX12"/>
  <c r="AW12"/>
  <c r="AV12"/>
  <c r="AU12"/>
  <c r="AT12"/>
  <c r="AS12"/>
  <c r="AR12"/>
  <c r="AQ12"/>
  <c r="AP12"/>
  <c r="AO12"/>
  <c r="AZ12" s="1"/>
  <c r="AN12"/>
  <c r="AM12"/>
  <c r="AY8"/>
  <c r="AX8"/>
  <c r="AW8"/>
  <c r="AV8"/>
  <c r="AU8"/>
  <c r="AT8"/>
  <c r="AS8"/>
  <c r="AR8"/>
  <c r="AQ8"/>
  <c r="AP8"/>
  <c r="AO8"/>
  <c r="AN8"/>
  <c r="AM8"/>
  <c r="AG51"/>
  <c r="AF51"/>
  <c r="AE51"/>
  <c r="AD51"/>
  <c r="AC51"/>
  <c r="AB51"/>
  <c r="AA51"/>
  <c r="Z51"/>
  <c r="Y51"/>
  <c r="X51"/>
  <c r="W51"/>
  <c r="V51"/>
  <c r="U51"/>
  <c r="AG38"/>
  <c r="AF38"/>
  <c r="AE38"/>
  <c r="AD38"/>
  <c r="AC38"/>
  <c r="AB38"/>
  <c r="AA38"/>
  <c r="Z38"/>
  <c r="Y38"/>
  <c r="X38"/>
  <c r="W38"/>
  <c r="V38"/>
  <c r="U38"/>
  <c r="AG31"/>
  <c r="AF31"/>
  <c r="AE31"/>
  <c r="AD31"/>
  <c r="AC31"/>
  <c r="AB31"/>
  <c r="AA31"/>
  <c r="Z31"/>
  <c r="Y31"/>
  <c r="X31"/>
  <c r="W31"/>
  <c r="AI31" s="1"/>
  <c r="V31"/>
  <c r="U31"/>
  <c r="AG24"/>
  <c r="AF24"/>
  <c r="AE24"/>
  <c r="AD24"/>
  <c r="AC24"/>
  <c r="AB24"/>
  <c r="AA24"/>
  <c r="Z24"/>
  <c r="Y24"/>
  <c r="X24"/>
  <c r="W24"/>
  <c r="V24"/>
  <c r="U24"/>
  <c r="AG17"/>
  <c r="AF17"/>
  <c r="AE17"/>
  <c r="AD17"/>
  <c r="AC17"/>
  <c r="AB17"/>
  <c r="AA17"/>
  <c r="Z17"/>
  <c r="Y17"/>
  <c r="X17"/>
  <c r="W17"/>
  <c r="V17"/>
  <c r="U17"/>
  <c r="AG10"/>
  <c r="AF10"/>
  <c r="AE10"/>
  <c r="AD10"/>
  <c r="AC10"/>
  <c r="AB10"/>
  <c r="AA10"/>
  <c r="Z10"/>
  <c r="Y10"/>
  <c r="X10"/>
  <c r="W10"/>
  <c r="V10"/>
  <c r="U10"/>
  <c r="O88"/>
  <c r="N88"/>
  <c r="M88"/>
  <c r="L88"/>
  <c r="K88"/>
  <c r="J88"/>
  <c r="I88"/>
  <c r="H88"/>
  <c r="G88"/>
  <c r="F88"/>
  <c r="E88"/>
  <c r="D88"/>
  <c r="C88"/>
  <c r="O82"/>
  <c r="N82"/>
  <c r="M82"/>
  <c r="L82"/>
  <c r="K82"/>
  <c r="J82"/>
  <c r="I82"/>
  <c r="H82"/>
  <c r="G82"/>
  <c r="F82"/>
  <c r="E82"/>
  <c r="Q82" s="1"/>
  <c r="D82"/>
  <c r="C82"/>
  <c r="O79"/>
  <c r="N79"/>
  <c r="M79"/>
  <c r="L79"/>
  <c r="K79"/>
  <c r="J79"/>
  <c r="I79"/>
  <c r="H79"/>
  <c r="G79"/>
  <c r="F79"/>
  <c r="E79"/>
  <c r="D79"/>
  <c r="C79"/>
  <c r="O72"/>
  <c r="N72"/>
  <c r="M72"/>
  <c r="L72"/>
  <c r="K72"/>
  <c r="J72"/>
  <c r="I72"/>
  <c r="H72"/>
  <c r="G72"/>
  <c r="F72"/>
  <c r="E72"/>
  <c r="D72"/>
  <c r="C72"/>
  <c r="O65"/>
  <c r="N65"/>
  <c r="M65"/>
  <c r="L65"/>
  <c r="K65"/>
  <c r="J65"/>
  <c r="I65"/>
  <c r="H65"/>
  <c r="G65"/>
  <c r="F65"/>
  <c r="E65"/>
  <c r="D65"/>
  <c r="C65"/>
  <c r="O58"/>
  <c r="N58"/>
  <c r="M58"/>
  <c r="L58"/>
  <c r="K58"/>
  <c r="J58"/>
  <c r="I58"/>
  <c r="H58"/>
  <c r="G58"/>
  <c r="F58"/>
  <c r="E58"/>
  <c r="D58"/>
  <c r="C58"/>
  <c r="O55"/>
  <c r="N55"/>
  <c r="M55"/>
  <c r="L55"/>
  <c r="K55"/>
  <c r="J55"/>
  <c r="I55"/>
  <c r="H55"/>
  <c r="G55"/>
  <c r="F55"/>
  <c r="E55"/>
  <c r="D55"/>
  <c r="C55"/>
  <c r="O48"/>
  <c r="N48"/>
  <c r="M48"/>
  <c r="L48"/>
  <c r="K48"/>
  <c r="J48"/>
  <c r="I48"/>
  <c r="H48"/>
  <c r="G48"/>
  <c r="F48"/>
  <c r="E48"/>
  <c r="D48"/>
  <c r="C48"/>
  <c r="O45"/>
  <c r="N45"/>
  <c r="M45"/>
  <c r="L45"/>
  <c r="K45"/>
  <c r="J45"/>
  <c r="I45"/>
  <c r="H45"/>
  <c r="G45"/>
  <c r="F45"/>
  <c r="E45"/>
  <c r="D45"/>
  <c r="C45"/>
  <c r="O38"/>
  <c r="N38"/>
  <c r="M38"/>
  <c r="L38"/>
  <c r="K38"/>
  <c r="J38"/>
  <c r="I38"/>
  <c r="H38"/>
  <c r="G38"/>
  <c r="F38"/>
  <c r="E38"/>
  <c r="D38"/>
  <c r="C38"/>
  <c r="O31"/>
  <c r="N31"/>
  <c r="M31"/>
  <c r="L31"/>
  <c r="K31"/>
  <c r="J31"/>
  <c r="I31"/>
  <c r="H31"/>
  <c r="G31"/>
  <c r="F31"/>
  <c r="E31"/>
  <c r="D31"/>
  <c r="C31"/>
  <c r="O24"/>
  <c r="N24"/>
  <c r="M24"/>
  <c r="L24"/>
  <c r="K24"/>
  <c r="J24"/>
  <c r="I24"/>
  <c r="H24"/>
  <c r="G24"/>
  <c r="F24"/>
  <c r="E24"/>
  <c r="D24"/>
  <c r="C24"/>
  <c r="O17"/>
  <c r="N17"/>
  <c r="M17"/>
  <c r="L17"/>
  <c r="K17"/>
  <c r="J17"/>
  <c r="I17"/>
  <c r="H17"/>
  <c r="G17"/>
  <c r="F17"/>
  <c r="E17"/>
  <c r="D17"/>
  <c r="C17"/>
  <c r="D10"/>
  <c r="E10"/>
  <c r="F10"/>
  <c r="G10"/>
  <c r="H10"/>
  <c r="I10"/>
  <c r="J10"/>
  <c r="K10"/>
  <c r="L10"/>
  <c r="M10"/>
  <c r="N10"/>
  <c r="O10"/>
  <c r="C10"/>
  <c r="DC63" l="1"/>
  <c r="DC69"/>
  <c r="DB63"/>
  <c r="DB58"/>
  <c r="DB18"/>
  <c r="CJ65"/>
  <c r="CK56"/>
  <c r="CK47"/>
  <c r="CJ43"/>
  <c r="CK70"/>
  <c r="CK65"/>
  <c r="CJ56"/>
  <c r="CK31"/>
  <c r="BS63"/>
  <c r="BR60"/>
  <c r="BA34"/>
  <c r="BS60"/>
  <c r="CK43"/>
  <c r="CK62"/>
  <c r="CJ62"/>
  <c r="CK14"/>
  <c r="CJ14"/>
  <c r="CK75"/>
  <c r="CJ26"/>
  <c r="BS45"/>
  <c r="BR45"/>
  <c r="BS31"/>
  <c r="BR31"/>
  <c r="BS38"/>
  <c r="BS52"/>
  <c r="BR52"/>
  <c r="BR38"/>
  <c r="BS24"/>
  <c r="BR24"/>
  <c r="BS10"/>
  <c r="BR10"/>
  <c r="BS17"/>
  <c r="BR17"/>
  <c r="CK9"/>
  <c r="CK26"/>
  <c r="CK20"/>
  <c r="CJ20"/>
  <c r="CJ53"/>
  <c r="CK53"/>
  <c r="AZ43"/>
  <c r="AZ38"/>
  <c r="BA38"/>
  <c r="AZ34"/>
  <c r="BA12"/>
  <c r="AH17"/>
  <c r="AI17"/>
  <c r="AI51"/>
  <c r="AI38"/>
  <c r="AI24"/>
  <c r="AI10"/>
  <c r="AH10"/>
  <c r="Q58"/>
  <c r="P82"/>
  <c r="Q48"/>
  <c r="Q79"/>
  <c r="Q45"/>
  <c r="Q31"/>
  <c r="DB75"/>
  <c r="DC75"/>
  <c r="DC32"/>
  <c r="DC39"/>
  <c r="DC9"/>
  <c r="DC45"/>
  <c r="DB45"/>
  <c r="DB69"/>
  <c r="DC58"/>
  <c r="DB32"/>
  <c r="DB39"/>
  <c r="DB9"/>
  <c r="DB25"/>
  <c r="DC25"/>
  <c r="DC52"/>
  <c r="DB52"/>
  <c r="DB15"/>
  <c r="DC15"/>
  <c r="AZ18"/>
  <c r="BA43"/>
  <c r="BA18"/>
  <c r="BA30"/>
  <c r="BA24"/>
  <c r="AZ24"/>
  <c r="AZ62"/>
  <c r="BA62"/>
  <c r="BA8"/>
  <c r="AZ8"/>
  <c r="Q88"/>
  <c r="Q55"/>
  <c r="Q72"/>
  <c r="Q38"/>
  <c r="Q65"/>
  <c r="Q24"/>
  <c r="Q17"/>
  <c r="Q10"/>
  <c r="P10"/>
  <c r="CJ47"/>
  <c r="AH51"/>
  <c r="AH38"/>
  <c r="AH31"/>
  <c r="AH24"/>
  <c r="P88"/>
  <c r="P79"/>
  <c r="P72"/>
  <c r="P65"/>
  <c r="P58"/>
  <c r="P55"/>
  <c r="P48"/>
  <c r="P45"/>
  <c r="P38"/>
  <c r="P31"/>
  <c r="P24"/>
  <c r="P17"/>
  <c r="BA66"/>
  <c r="AZ66"/>
  <c r="AO66"/>
  <c r="AZ46"/>
  <c r="AO46"/>
  <c r="BA46"/>
  <c r="AH68"/>
  <c r="AI68"/>
  <c r="W68"/>
  <c r="AB118"/>
  <c r="AB119"/>
  <c r="BA119"/>
  <c r="AZ119"/>
  <c r="AC119"/>
  <c r="AC118"/>
  <c r="AR124"/>
  <c r="AH59"/>
  <c r="W59"/>
  <c r="AI59"/>
  <c r="AT119"/>
  <c r="AT116"/>
  <c r="CJ37"/>
  <c r="CK37"/>
  <c r="BY37"/>
  <c r="AA118"/>
  <c r="AA119"/>
  <c r="AV116"/>
  <c r="AV119"/>
  <c r="AS116"/>
  <c r="AS119"/>
  <c r="X119"/>
  <c r="X118"/>
  <c r="BA120"/>
  <c r="AZ120"/>
  <c r="AH118"/>
  <c r="AI118"/>
  <c r="AE119"/>
  <c r="AE118"/>
  <c r="AY116"/>
  <c r="AY119"/>
  <c r="AP116"/>
  <c r="AP119"/>
  <c r="AI28"/>
  <c r="AH28"/>
  <c r="W28"/>
  <c r="BA52"/>
  <c r="AZ52"/>
  <c r="AO52"/>
  <c r="U119"/>
  <c r="U118"/>
  <c r="AN116"/>
  <c r="AN119"/>
  <c r="AU116"/>
  <c r="AU119"/>
  <c r="AZ49"/>
  <c r="AO49"/>
  <c r="BA49"/>
  <c r="AX119"/>
  <c r="AX116"/>
  <c r="AH119"/>
  <c r="W118"/>
  <c r="W119"/>
  <c r="AI119"/>
  <c r="Z118"/>
  <c r="Z119"/>
  <c r="AW119"/>
  <c r="AW116"/>
  <c r="AZ122"/>
  <c r="BA122"/>
  <c r="Z55"/>
  <c r="AZ124"/>
  <c r="BA124"/>
  <c r="AO124"/>
  <c r="BA121"/>
  <c r="AZ121"/>
  <c r="AT46"/>
  <c r="AM119"/>
  <c r="AM116"/>
  <c r="AR119"/>
  <c r="AR116"/>
  <c r="AZ56"/>
  <c r="BA56"/>
  <c r="AO56"/>
  <c r="AZ115"/>
  <c r="BA115"/>
  <c r="AO119"/>
  <c r="AI55"/>
  <c r="W55"/>
  <c r="AH55"/>
  <c r="BA117"/>
  <c r="AO121"/>
  <c r="AZ117"/>
  <c r="V118"/>
  <c r="V119"/>
  <c r="AQ119"/>
  <c r="AQ116"/>
  <c r="AD118"/>
  <c r="AD119"/>
  <c r="Y119"/>
  <c r="Y118"/>
  <c r="AF119"/>
  <c r="AF118"/>
  <c r="BA118"/>
  <c r="AZ118"/>
  <c r="AG118"/>
  <c r="AG119"/>
  <c r="BX37"/>
  <c r="AX49"/>
  <c r="AC59"/>
  <c r="AX66"/>
  <c r="AY66"/>
  <c r="AQ125"/>
  <c r="AQ66"/>
  <c r="AR46"/>
  <c r="Z68"/>
  <c r="AY52"/>
  <c r="AP123"/>
  <c r="AQ49"/>
  <c r="AR121"/>
  <c r="AW56"/>
  <c r="AB68"/>
  <c r="AN123"/>
  <c r="CF37"/>
  <c r="CG37"/>
  <c r="AD59"/>
  <c r="AV125"/>
  <c r="AA59"/>
  <c r="AV52"/>
  <c r="AM49"/>
  <c r="V59"/>
  <c r="AV66"/>
  <c r="AT124"/>
  <c r="AT123"/>
  <c r="AT52"/>
  <c r="AB59"/>
  <c r="AS49"/>
  <c r="AY125"/>
  <c r="BA116"/>
  <c r="AO116"/>
  <c r="AZ116"/>
  <c r="AP66"/>
  <c r="V68"/>
  <c r="AN120"/>
  <c r="AM52"/>
  <c r="AW49"/>
  <c r="AX125"/>
  <c r="AN46"/>
  <c r="AV49"/>
  <c r="AF28"/>
  <c r="AY118"/>
  <c r="AY122"/>
  <c r="CA37"/>
  <c r="AU124"/>
  <c r="AD55"/>
  <c r="AP124"/>
  <c r="BA125"/>
  <c r="AO118"/>
  <c r="AO122"/>
  <c r="AO125"/>
  <c r="AZ125"/>
  <c r="X68"/>
  <c r="AQ46"/>
  <c r="AC28"/>
  <c r="AG59"/>
  <c r="AM125"/>
  <c r="AX56"/>
  <c r="BA123"/>
  <c r="AO115"/>
  <c r="AO117"/>
  <c r="AO120"/>
  <c r="AO123"/>
  <c r="AZ123"/>
  <c r="V28"/>
  <c r="AW125"/>
  <c r="AB55"/>
  <c r="Z28"/>
  <c r="AB28"/>
  <c r="AQ56"/>
  <c r="AU123"/>
  <c r="AR56"/>
  <c r="Y55"/>
  <c r="AG55"/>
  <c r="AS125"/>
  <c r="AU52"/>
  <c r="AX118"/>
  <c r="AX122"/>
  <c r="AV124"/>
  <c r="AA55"/>
  <c r="CD37"/>
  <c r="AR52"/>
  <c r="AN117"/>
  <c r="AN121"/>
  <c r="AN124"/>
  <c r="CH37"/>
  <c r="Y59"/>
  <c r="AU46"/>
  <c r="V55"/>
  <c r="AE68"/>
  <c r="AQ120"/>
  <c r="AQ123"/>
  <c r="AR66"/>
  <c r="AY49"/>
  <c r="U59"/>
  <c r="AF68"/>
  <c r="AE55"/>
  <c r="AS121"/>
  <c r="AS124"/>
  <c r="Y28"/>
  <c r="AS56"/>
  <c r="AU66"/>
  <c r="AU118"/>
  <c r="AU122"/>
  <c r="AU125"/>
  <c r="AR49"/>
  <c r="CC37"/>
  <c r="AN66"/>
  <c r="AA28"/>
  <c r="AX123"/>
  <c r="AP120"/>
  <c r="AP117"/>
  <c r="AP121"/>
  <c r="AP49"/>
  <c r="AN49"/>
  <c r="AM120"/>
  <c r="AM123"/>
  <c r="AT49"/>
  <c r="AV56"/>
  <c r="AW52"/>
  <c r="AE59"/>
  <c r="AE28"/>
  <c r="AX46"/>
  <c r="AG28"/>
  <c r="CB37"/>
  <c r="BW37"/>
  <c r="AV123"/>
  <c r="AP52"/>
  <c r="U68"/>
  <c r="AX124"/>
  <c r="AY56"/>
  <c r="X59"/>
  <c r="AQ52"/>
  <c r="U28"/>
  <c r="AS66"/>
  <c r="AS117"/>
  <c r="AS120"/>
  <c r="AS123"/>
  <c r="AS46"/>
  <c r="AQ117"/>
  <c r="AQ121"/>
  <c r="AQ124"/>
  <c r="AS52"/>
  <c r="AU49"/>
  <c r="AT118"/>
  <c r="AT122"/>
  <c r="AT125"/>
  <c r="AX121"/>
  <c r="AX115"/>
  <c r="AX117"/>
  <c r="AX120"/>
  <c r="AV120"/>
  <c r="AV117"/>
  <c r="AV121"/>
  <c r="AU56"/>
  <c r="CE37"/>
  <c r="AY120"/>
  <c r="AY123"/>
  <c r="AV115"/>
  <c r="AV118"/>
  <c r="AV122"/>
  <c r="U55"/>
  <c r="AU121"/>
  <c r="AU115"/>
  <c r="AU117"/>
  <c r="AU120"/>
  <c r="AY115"/>
  <c r="AY117"/>
  <c r="AY121"/>
  <c r="AY124"/>
  <c r="AP46"/>
  <c r="AW46"/>
  <c r="AX52"/>
  <c r="AW120"/>
  <c r="AW123"/>
  <c r="AW117"/>
  <c r="AW121"/>
  <c r="AW124"/>
  <c r="AT56"/>
  <c r="CI37"/>
  <c r="AR117"/>
  <c r="AR120"/>
  <c r="AR123"/>
  <c r="AM118"/>
  <c r="AM122"/>
  <c r="AN115"/>
  <c r="AN118"/>
  <c r="AN122"/>
  <c r="AN125"/>
  <c r="AC68"/>
  <c r="Z59"/>
  <c r="AA68"/>
  <c r="AD28"/>
  <c r="Y68"/>
  <c r="AT66"/>
  <c r="AG68"/>
  <c r="AV46"/>
  <c r="AT120"/>
  <c r="AT115"/>
  <c r="AT117"/>
  <c r="AT121"/>
  <c r="AR115"/>
  <c r="AR118"/>
  <c r="AR122"/>
  <c r="AR125"/>
  <c r="AF55"/>
  <c r="AS115"/>
  <c r="AS118"/>
  <c r="AS122"/>
  <c r="AC55"/>
  <c r="AW66"/>
  <c r="AM66"/>
  <c r="AP125"/>
  <c r="AP56"/>
  <c r="X55"/>
  <c r="AY46"/>
  <c r="AQ115"/>
  <c r="AQ118"/>
  <c r="AQ122"/>
  <c r="AD68"/>
  <c r="AM115"/>
  <c r="AM117"/>
  <c r="AM121"/>
  <c r="AM124"/>
  <c r="AN52"/>
  <c r="AN56"/>
  <c r="AM56"/>
  <c r="X28"/>
  <c r="AF59"/>
  <c r="AW115"/>
  <c r="AW118"/>
  <c r="AW122"/>
  <c r="AM46"/>
  <c r="BZ37"/>
  <c r="AP115"/>
  <c r="AP118"/>
  <c r="AP122"/>
</calcChain>
</file>

<file path=xl/sharedStrings.xml><?xml version="1.0" encoding="utf-8"?>
<sst xmlns="http://schemas.openxmlformats.org/spreadsheetml/2006/main" count="1497" uniqueCount="287">
  <si>
    <t>チーム名</t>
    <rPh sb="3" eb="4">
      <t>ナ</t>
    </rPh>
    <phoneticPr fontId="1"/>
  </si>
  <si>
    <t>氏名</t>
    <rPh sb="0" eb="2">
      <t>シメイ</t>
    </rPh>
    <phoneticPr fontId="1"/>
  </si>
  <si>
    <t>対戦相手</t>
    <rPh sb="0" eb="2">
      <t>タイセン</t>
    </rPh>
    <rPh sb="2" eb="4">
      <t>アイテ</t>
    </rPh>
    <phoneticPr fontId="1"/>
  </si>
  <si>
    <t>打席数</t>
    <rPh sb="0" eb="2">
      <t>ダセキ</t>
    </rPh>
    <rPh sb="2" eb="3">
      <t>スウ</t>
    </rPh>
    <phoneticPr fontId="1"/>
  </si>
  <si>
    <t>打数</t>
    <rPh sb="0" eb="2">
      <t>ダスウ</t>
    </rPh>
    <phoneticPr fontId="1"/>
  </si>
  <si>
    <t>打点</t>
    <rPh sb="0" eb="2">
      <t>ダテン</t>
    </rPh>
    <phoneticPr fontId="1"/>
  </si>
  <si>
    <t>得点</t>
    <rPh sb="0" eb="2">
      <t>トクテン</t>
    </rPh>
    <phoneticPr fontId="1"/>
  </si>
  <si>
    <t>四球</t>
    <rPh sb="0" eb="1">
      <t>ヨン</t>
    </rPh>
    <rPh sb="1" eb="2">
      <t>キュウ</t>
    </rPh>
    <phoneticPr fontId="1"/>
  </si>
  <si>
    <t>死球</t>
    <rPh sb="0" eb="2">
      <t>シキュウ</t>
    </rPh>
    <phoneticPr fontId="1"/>
  </si>
  <si>
    <t>本塁打</t>
    <rPh sb="0" eb="3">
      <t>ホンルイダ</t>
    </rPh>
    <phoneticPr fontId="1"/>
  </si>
  <si>
    <t>三塁打</t>
    <rPh sb="0" eb="3">
      <t>サンルイダ</t>
    </rPh>
    <phoneticPr fontId="1"/>
  </si>
  <si>
    <t>二塁打</t>
    <rPh sb="0" eb="3">
      <t>ニルイダ</t>
    </rPh>
    <phoneticPr fontId="1"/>
  </si>
  <si>
    <t>犠打</t>
    <rPh sb="0" eb="2">
      <t>ギダ</t>
    </rPh>
    <phoneticPr fontId="1"/>
  </si>
  <si>
    <t>打率</t>
    <rPh sb="0" eb="2">
      <t>ダリツ</t>
    </rPh>
    <phoneticPr fontId="1"/>
  </si>
  <si>
    <t>出塁率</t>
    <rPh sb="0" eb="2">
      <t>シュツルイ</t>
    </rPh>
    <rPh sb="2" eb="3">
      <t>リツ</t>
    </rPh>
    <phoneticPr fontId="1"/>
  </si>
  <si>
    <t>安打</t>
    <rPh sb="0" eb="2">
      <t>アンダ</t>
    </rPh>
    <phoneticPr fontId="1"/>
  </si>
  <si>
    <t>合計</t>
    <rPh sb="0" eb="2">
      <t>ゴウケイ</t>
    </rPh>
    <phoneticPr fontId="1"/>
  </si>
  <si>
    <t>西部リーグ</t>
    <rPh sb="0" eb="2">
      <t>セイブ</t>
    </rPh>
    <phoneticPr fontId="1"/>
  </si>
  <si>
    <t>滝川一幸</t>
    <rPh sb="0" eb="2">
      <t>タキガワ</t>
    </rPh>
    <rPh sb="2" eb="4">
      <t>カズユキ</t>
    </rPh>
    <phoneticPr fontId="1"/>
  </si>
  <si>
    <t>千曲</t>
    <rPh sb="0" eb="2">
      <t>チクマ</t>
    </rPh>
    <phoneticPr fontId="1"/>
  </si>
  <si>
    <t>盗塁</t>
    <rPh sb="0" eb="2">
      <t>トウルイ</t>
    </rPh>
    <phoneticPr fontId="1"/>
  </si>
  <si>
    <t>饗場弘志</t>
    <rPh sb="0" eb="2">
      <t>アエバ</t>
    </rPh>
    <rPh sb="2" eb="3">
      <t>ヒロシ</t>
    </rPh>
    <rPh sb="3" eb="4">
      <t>ココロザシ</t>
    </rPh>
    <phoneticPr fontId="1"/>
  </si>
  <si>
    <t>立花正路</t>
    <rPh sb="0" eb="2">
      <t>タチバナ</t>
    </rPh>
    <rPh sb="2" eb="3">
      <t>タダシ</t>
    </rPh>
    <rPh sb="3" eb="4">
      <t>ロ</t>
    </rPh>
    <phoneticPr fontId="1"/>
  </si>
  <si>
    <t>久保田智広</t>
    <rPh sb="0" eb="3">
      <t>クボタ</t>
    </rPh>
    <rPh sb="3" eb="5">
      <t>チヒロ</t>
    </rPh>
    <phoneticPr fontId="1"/>
  </si>
  <si>
    <t>北村和彦</t>
    <rPh sb="0" eb="2">
      <t>キタムラ</t>
    </rPh>
    <rPh sb="2" eb="4">
      <t>カズヒコ</t>
    </rPh>
    <phoneticPr fontId="1"/>
  </si>
  <si>
    <t>宮澤紀夫</t>
    <rPh sb="0" eb="2">
      <t>ミヤザワ</t>
    </rPh>
    <rPh sb="2" eb="4">
      <t>ノリオ</t>
    </rPh>
    <phoneticPr fontId="1"/>
  </si>
  <si>
    <t>五明敬久</t>
    <rPh sb="0" eb="2">
      <t>ゴミョウ</t>
    </rPh>
    <rPh sb="2" eb="4">
      <t>タカヒサ</t>
    </rPh>
    <phoneticPr fontId="1"/>
  </si>
  <si>
    <t>依田幹弘</t>
    <rPh sb="0" eb="2">
      <t>ヨダ</t>
    </rPh>
    <rPh sb="2" eb="4">
      <t>ミキヒロ</t>
    </rPh>
    <phoneticPr fontId="1"/>
  </si>
  <si>
    <t>藤田史朗</t>
    <rPh sb="0" eb="2">
      <t>フジタ</t>
    </rPh>
    <rPh sb="2" eb="4">
      <t>シロウ</t>
    </rPh>
    <phoneticPr fontId="1"/>
  </si>
  <si>
    <t>実年</t>
    <rPh sb="0" eb="1">
      <t>ジツ</t>
    </rPh>
    <rPh sb="1" eb="2">
      <t>ネン</t>
    </rPh>
    <phoneticPr fontId="1"/>
  </si>
  <si>
    <t>打者部門個人年間成績（上段：春季　下段：秋季）</t>
    <rPh sb="0" eb="2">
      <t>ダシャ</t>
    </rPh>
    <rPh sb="2" eb="4">
      <t>ブモン</t>
    </rPh>
    <rPh sb="4" eb="6">
      <t>コジン</t>
    </rPh>
    <rPh sb="6" eb="8">
      <t>ネンカン</t>
    </rPh>
    <rPh sb="8" eb="10">
      <t>セイセキ</t>
    </rPh>
    <rPh sb="11" eb="13">
      <t>ジョウダン</t>
    </rPh>
    <rPh sb="14" eb="16">
      <t>シュンキ</t>
    </rPh>
    <rPh sb="17" eb="19">
      <t>ゲダン</t>
    </rPh>
    <rPh sb="20" eb="22">
      <t>シュウキ</t>
    </rPh>
    <phoneticPr fontId="1"/>
  </si>
  <si>
    <t>投手部門個人年間成績（上段：春季　下段：秋季）</t>
    <rPh sb="0" eb="2">
      <t>トウシュ</t>
    </rPh>
    <rPh sb="2" eb="4">
      <t>ブモン</t>
    </rPh>
    <rPh sb="4" eb="6">
      <t>コジン</t>
    </rPh>
    <rPh sb="6" eb="8">
      <t>ネンカン</t>
    </rPh>
    <rPh sb="8" eb="10">
      <t>セイセキ</t>
    </rPh>
    <rPh sb="11" eb="13">
      <t>ジョウダン</t>
    </rPh>
    <rPh sb="14" eb="16">
      <t>シュンキ</t>
    </rPh>
    <rPh sb="17" eb="19">
      <t>ゲダン</t>
    </rPh>
    <rPh sb="20" eb="22">
      <t>シュウキ</t>
    </rPh>
    <phoneticPr fontId="1"/>
  </si>
  <si>
    <t>投球回数</t>
    <rPh sb="0" eb="2">
      <t>トウキュウ</t>
    </rPh>
    <rPh sb="2" eb="4">
      <t>カイスウ</t>
    </rPh>
    <phoneticPr fontId="1"/>
  </si>
  <si>
    <t>打者</t>
    <rPh sb="0" eb="2">
      <t>ダシャ</t>
    </rPh>
    <phoneticPr fontId="1"/>
  </si>
  <si>
    <t>被安打</t>
    <rPh sb="0" eb="3">
      <t>ヒアンダ</t>
    </rPh>
    <phoneticPr fontId="1"/>
  </si>
  <si>
    <t>失点</t>
    <rPh sb="0" eb="2">
      <t>シッテン</t>
    </rPh>
    <phoneticPr fontId="1"/>
  </si>
  <si>
    <t>自責点</t>
    <rPh sb="0" eb="2">
      <t>ジセキ</t>
    </rPh>
    <rPh sb="2" eb="3">
      <t>テン</t>
    </rPh>
    <phoneticPr fontId="1"/>
  </si>
  <si>
    <t>被犠打</t>
    <rPh sb="0" eb="1">
      <t>ヒ</t>
    </rPh>
    <rPh sb="1" eb="3">
      <t>ギダ</t>
    </rPh>
    <phoneticPr fontId="1"/>
  </si>
  <si>
    <t>与四球</t>
    <rPh sb="0" eb="1">
      <t>ヨ</t>
    </rPh>
    <rPh sb="1" eb="3">
      <t>シキュウ</t>
    </rPh>
    <phoneticPr fontId="1"/>
  </si>
  <si>
    <t>与死球</t>
    <rPh sb="0" eb="1">
      <t>ヨ</t>
    </rPh>
    <rPh sb="1" eb="3">
      <t>シキュウ</t>
    </rPh>
    <phoneticPr fontId="1"/>
  </si>
  <si>
    <t>奪三振</t>
    <rPh sb="0" eb="1">
      <t>ダツ</t>
    </rPh>
    <rPh sb="1" eb="3">
      <t>サンシン</t>
    </rPh>
    <phoneticPr fontId="1"/>
  </si>
  <si>
    <t>被本塁打</t>
    <rPh sb="0" eb="1">
      <t>ヒ</t>
    </rPh>
    <rPh sb="1" eb="4">
      <t>ホンルイダ</t>
    </rPh>
    <phoneticPr fontId="1"/>
  </si>
  <si>
    <t>暴投</t>
    <rPh sb="0" eb="2">
      <t>ボウトウ</t>
    </rPh>
    <phoneticPr fontId="1"/>
  </si>
  <si>
    <t>投球数</t>
    <rPh sb="0" eb="3">
      <t>トウキュウスウ</t>
    </rPh>
    <phoneticPr fontId="1"/>
  </si>
  <si>
    <t>勝敗○×</t>
    <rPh sb="0" eb="2">
      <t>ショウハイ</t>
    </rPh>
    <phoneticPr fontId="1"/>
  </si>
  <si>
    <t>西部</t>
    <rPh sb="0" eb="2">
      <t>セイブ</t>
    </rPh>
    <phoneticPr fontId="1"/>
  </si>
  <si>
    <t>松村和彦</t>
    <rPh sb="0" eb="2">
      <t>マツムラ</t>
    </rPh>
    <rPh sb="2" eb="4">
      <t>カズヒコ</t>
    </rPh>
    <phoneticPr fontId="1"/>
  </si>
  <si>
    <t>○</t>
    <phoneticPr fontId="1"/>
  </si>
  <si>
    <t>千曲リーグ</t>
    <rPh sb="0" eb="2">
      <t>チクマ</t>
    </rPh>
    <phoneticPr fontId="1"/>
  </si>
  <si>
    <t>中村広幸</t>
    <rPh sb="0" eb="2">
      <t>ナカムラ</t>
    </rPh>
    <rPh sb="2" eb="3">
      <t>ヒロシ</t>
    </rPh>
    <rPh sb="3" eb="4">
      <t>サイワイ</t>
    </rPh>
    <phoneticPr fontId="1"/>
  </si>
  <si>
    <t>清水　潤</t>
    <rPh sb="0" eb="2">
      <t>シミズ</t>
    </rPh>
    <rPh sb="3" eb="4">
      <t>ジュン</t>
    </rPh>
    <phoneticPr fontId="1"/>
  </si>
  <si>
    <t>堀場勝春</t>
    <rPh sb="0" eb="2">
      <t>ホリバ</t>
    </rPh>
    <rPh sb="2" eb="4">
      <t>カツハル</t>
    </rPh>
    <phoneticPr fontId="1"/>
  </si>
  <si>
    <t>大塚　巌</t>
    <rPh sb="0" eb="2">
      <t>オオツカ</t>
    </rPh>
    <rPh sb="3" eb="4">
      <t>イワオ</t>
    </rPh>
    <phoneticPr fontId="1"/>
  </si>
  <si>
    <t>前島良治</t>
    <rPh sb="0" eb="2">
      <t>マエジマ</t>
    </rPh>
    <rPh sb="2" eb="4">
      <t>リョウジ</t>
    </rPh>
    <phoneticPr fontId="1"/>
  </si>
  <si>
    <t>浜村祐二</t>
    <rPh sb="0" eb="2">
      <t>ハマムラ</t>
    </rPh>
    <rPh sb="2" eb="4">
      <t>ユウジ</t>
    </rPh>
    <phoneticPr fontId="1"/>
  </si>
  <si>
    <t>谷　哲一</t>
    <rPh sb="0" eb="1">
      <t>タニ</t>
    </rPh>
    <rPh sb="2" eb="4">
      <t>テツカズ</t>
    </rPh>
    <phoneticPr fontId="1"/>
  </si>
  <si>
    <t>中沢　泰</t>
    <rPh sb="0" eb="2">
      <t>ナカザワ</t>
    </rPh>
    <rPh sb="3" eb="4">
      <t>ヤスシ</t>
    </rPh>
    <phoneticPr fontId="1"/>
  </si>
  <si>
    <t>田中　登</t>
    <rPh sb="0" eb="2">
      <t>タナカ</t>
    </rPh>
    <rPh sb="3" eb="4">
      <t>ノボル</t>
    </rPh>
    <phoneticPr fontId="1"/>
  </si>
  <si>
    <t>0  0/0</t>
    <phoneticPr fontId="1"/>
  </si>
  <si>
    <t>×</t>
    <phoneticPr fontId="1"/>
  </si>
  <si>
    <t>---</t>
    <phoneticPr fontId="1"/>
  </si>
  <si>
    <t>神科リーグ</t>
    <rPh sb="0" eb="1">
      <t>カミ</t>
    </rPh>
    <rPh sb="1" eb="2">
      <t>シナ</t>
    </rPh>
    <phoneticPr fontId="1"/>
  </si>
  <si>
    <t>小泉文明</t>
    <rPh sb="0" eb="2">
      <t>コイズミ</t>
    </rPh>
    <rPh sb="2" eb="4">
      <t>フミアキ</t>
    </rPh>
    <phoneticPr fontId="1"/>
  </si>
  <si>
    <t>千曲</t>
    <rPh sb="0" eb="2">
      <t>チクマ</t>
    </rPh>
    <phoneticPr fontId="1"/>
  </si>
  <si>
    <t>宮沢光春</t>
    <rPh sb="0" eb="2">
      <t>ミヤザワ</t>
    </rPh>
    <rPh sb="2" eb="4">
      <t>ミツハル</t>
    </rPh>
    <phoneticPr fontId="1"/>
  </si>
  <si>
    <t>飯田秀臣</t>
    <rPh sb="0" eb="2">
      <t>イイダ</t>
    </rPh>
    <rPh sb="2" eb="4">
      <t>ヒデオミ</t>
    </rPh>
    <phoneticPr fontId="1"/>
  </si>
  <si>
    <t>山本幹雄</t>
    <rPh sb="0" eb="2">
      <t>ヤマモト</t>
    </rPh>
    <rPh sb="2" eb="4">
      <t>ミキオ</t>
    </rPh>
    <phoneticPr fontId="1"/>
  </si>
  <si>
    <t>死球</t>
    <rPh sb="0" eb="2">
      <t>シキュウ</t>
    </rPh>
    <phoneticPr fontId="1"/>
  </si>
  <si>
    <t>三振</t>
    <rPh sb="0" eb="2">
      <t>サンシン</t>
    </rPh>
    <phoneticPr fontId="1"/>
  </si>
  <si>
    <t>小市伸太朗</t>
    <rPh sb="0" eb="2">
      <t>コイチ</t>
    </rPh>
    <rPh sb="2" eb="5">
      <t>シンタロウ</t>
    </rPh>
    <phoneticPr fontId="1"/>
  </si>
  <si>
    <t>佐藤富三郎</t>
    <rPh sb="0" eb="2">
      <t>サトウ</t>
    </rPh>
    <rPh sb="2" eb="5">
      <t>トミサブロウ</t>
    </rPh>
    <phoneticPr fontId="1"/>
  </si>
  <si>
    <t>関谷　勉</t>
    <rPh sb="0" eb="2">
      <t>セキヤ</t>
    </rPh>
    <rPh sb="3" eb="4">
      <t>ツトム</t>
    </rPh>
    <phoneticPr fontId="1"/>
  </si>
  <si>
    <t>佐藤康幸</t>
    <rPh sb="0" eb="2">
      <t>サトウ</t>
    </rPh>
    <rPh sb="2" eb="3">
      <t>ヤスシ</t>
    </rPh>
    <rPh sb="3" eb="4">
      <t>ユキ</t>
    </rPh>
    <phoneticPr fontId="1"/>
  </si>
  <si>
    <t>清水政資</t>
    <rPh sb="0" eb="2">
      <t>シミズ</t>
    </rPh>
    <rPh sb="2" eb="3">
      <t>セイ</t>
    </rPh>
    <rPh sb="3" eb="4">
      <t>シ</t>
    </rPh>
    <phoneticPr fontId="1"/>
  </si>
  <si>
    <t>細谷勝矢</t>
    <rPh sb="0" eb="2">
      <t>ホソヤ</t>
    </rPh>
    <rPh sb="2" eb="3">
      <t>マサル</t>
    </rPh>
    <rPh sb="3" eb="4">
      <t>ヤ</t>
    </rPh>
    <phoneticPr fontId="1"/>
  </si>
  <si>
    <t>菅沼雅資</t>
    <rPh sb="0" eb="2">
      <t>スガヌマ</t>
    </rPh>
    <rPh sb="2" eb="3">
      <t>マサシ</t>
    </rPh>
    <rPh sb="3" eb="4">
      <t>シ</t>
    </rPh>
    <phoneticPr fontId="1"/>
  </si>
  <si>
    <t>池田一弘</t>
    <rPh sb="0" eb="2">
      <t>イケダ</t>
    </rPh>
    <rPh sb="2" eb="4">
      <t>カズヒロ</t>
    </rPh>
    <phoneticPr fontId="1"/>
  </si>
  <si>
    <t>神科</t>
    <rPh sb="0" eb="1">
      <t>カミ</t>
    </rPh>
    <rPh sb="1" eb="2">
      <t>シナ</t>
    </rPh>
    <phoneticPr fontId="1"/>
  </si>
  <si>
    <t>柳沢公紀</t>
    <rPh sb="0" eb="2">
      <t>ヤナギサワ</t>
    </rPh>
    <rPh sb="2" eb="4">
      <t>キミノリ</t>
    </rPh>
    <phoneticPr fontId="1"/>
  </si>
  <si>
    <t>---</t>
    <phoneticPr fontId="1"/>
  </si>
  <si>
    <t>谷　哲一</t>
    <rPh sb="0" eb="1">
      <t>タニ</t>
    </rPh>
    <rPh sb="2" eb="4">
      <t>テツカズ</t>
    </rPh>
    <phoneticPr fontId="1"/>
  </si>
  <si>
    <t>○</t>
    <phoneticPr fontId="1"/>
  </si>
  <si>
    <t>×</t>
    <phoneticPr fontId="1"/>
  </si>
  <si>
    <t>五百目敬久</t>
    <rPh sb="0" eb="2">
      <t>ゴヒャク</t>
    </rPh>
    <rPh sb="2" eb="3">
      <t>メ</t>
    </rPh>
    <rPh sb="3" eb="5">
      <t>タカヒサ</t>
    </rPh>
    <phoneticPr fontId="1"/>
  </si>
  <si>
    <t>津田和也</t>
    <rPh sb="0" eb="2">
      <t>ツダ</t>
    </rPh>
    <rPh sb="2" eb="4">
      <t>カズヤ</t>
    </rPh>
    <phoneticPr fontId="1"/>
  </si>
  <si>
    <t>滋野博文</t>
    <rPh sb="0" eb="2">
      <t>シゲノ</t>
    </rPh>
    <rPh sb="2" eb="4">
      <t>ヒロフミ</t>
    </rPh>
    <phoneticPr fontId="1"/>
  </si>
  <si>
    <t>西部</t>
    <rPh sb="0" eb="2">
      <t>セイブ</t>
    </rPh>
    <phoneticPr fontId="1"/>
  </si>
  <si>
    <t>小出　学</t>
    <rPh sb="0" eb="2">
      <t>コイデ</t>
    </rPh>
    <rPh sb="3" eb="4">
      <t>マナブ</t>
    </rPh>
    <phoneticPr fontId="1"/>
  </si>
  <si>
    <t>坂尻正明</t>
    <rPh sb="0" eb="2">
      <t>サカジリ</t>
    </rPh>
    <rPh sb="2" eb="4">
      <t>マサアキ</t>
    </rPh>
    <phoneticPr fontId="1"/>
  </si>
  <si>
    <t>1 　２/3</t>
    <phoneticPr fontId="1"/>
  </si>
  <si>
    <t>1 　１/3</t>
    <phoneticPr fontId="1"/>
  </si>
  <si>
    <t>×</t>
    <phoneticPr fontId="1"/>
  </si>
  <si>
    <t>城下リーグ</t>
    <rPh sb="0" eb="1">
      <t>シロ</t>
    </rPh>
    <rPh sb="1" eb="2">
      <t>シタ</t>
    </rPh>
    <phoneticPr fontId="1"/>
  </si>
  <si>
    <t>大林裕央</t>
    <rPh sb="0" eb="2">
      <t>オオバヤシ</t>
    </rPh>
    <rPh sb="2" eb="4">
      <t>ヒロオ</t>
    </rPh>
    <phoneticPr fontId="1"/>
  </si>
  <si>
    <t>神川</t>
    <rPh sb="0" eb="1">
      <t>カミ</t>
    </rPh>
    <rPh sb="1" eb="2">
      <t>カワ</t>
    </rPh>
    <phoneticPr fontId="1"/>
  </si>
  <si>
    <t>栗林康治</t>
    <rPh sb="0" eb="2">
      <t>クリバヤシ</t>
    </rPh>
    <rPh sb="2" eb="4">
      <t>ヤスハル</t>
    </rPh>
    <phoneticPr fontId="1"/>
  </si>
  <si>
    <t>羽毛田英彦</t>
    <rPh sb="0" eb="3">
      <t>ハケタ</t>
    </rPh>
    <rPh sb="3" eb="5">
      <t>ヒデヒコ</t>
    </rPh>
    <phoneticPr fontId="1"/>
  </si>
  <si>
    <t>深井正巳</t>
    <rPh sb="0" eb="2">
      <t>フカイ</t>
    </rPh>
    <rPh sb="2" eb="4">
      <t>マサミ</t>
    </rPh>
    <phoneticPr fontId="1"/>
  </si>
  <si>
    <t>柳澤督幸</t>
    <rPh sb="0" eb="2">
      <t>ヤナギサワ</t>
    </rPh>
    <rPh sb="2" eb="3">
      <t>トク</t>
    </rPh>
    <rPh sb="3" eb="4">
      <t>ユキ</t>
    </rPh>
    <phoneticPr fontId="1"/>
  </si>
  <si>
    <t>村松正義</t>
    <rPh sb="0" eb="2">
      <t>ムラマツ</t>
    </rPh>
    <rPh sb="2" eb="4">
      <t>マサヨシ</t>
    </rPh>
    <phoneticPr fontId="1"/>
  </si>
  <si>
    <t>中沢孝光</t>
    <rPh sb="0" eb="1">
      <t>ナカ</t>
    </rPh>
    <rPh sb="1" eb="2">
      <t>サワ</t>
    </rPh>
    <rPh sb="2" eb="4">
      <t>タカミツ</t>
    </rPh>
    <phoneticPr fontId="1"/>
  </si>
  <si>
    <t>山崎雅夫</t>
    <rPh sb="0" eb="2">
      <t>ヤマザキ</t>
    </rPh>
    <rPh sb="2" eb="4">
      <t>マサオ</t>
    </rPh>
    <phoneticPr fontId="1"/>
  </si>
  <si>
    <t>荒井晃二</t>
    <rPh sb="0" eb="2">
      <t>アライ</t>
    </rPh>
    <rPh sb="2" eb="4">
      <t>テルジ</t>
    </rPh>
    <phoneticPr fontId="1"/>
  </si>
  <si>
    <t>神川リーグ</t>
    <rPh sb="0" eb="1">
      <t>カミ</t>
    </rPh>
    <rPh sb="1" eb="2">
      <t>カワ</t>
    </rPh>
    <phoneticPr fontId="1"/>
  </si>
  <si>
    <t>柳橋　修</t>
    <rPh sb="0" eb="1">
      <t>ヤナギ</t>
    </rPh>
    <rPh sb="1" eb="2">
      <t>ハシ</t>
    </rPh>
    <rPh sb="3" eb="4">
      <t>オサム</t>
    </rPh>
    <phoneticPr fontId="1"/>
  </si>
  <si>
    <t>城下</t>
    <rPh sb="0" eb="1">
      <t>シロ</t>
    </rPh>
    <rPh sb="1" eb="2">
      <t>シタ</t>
    </rPh>
    <phoneticPr fontId="1"/>
  </si>
  <si>
    <t>長谷川郁夫</t>
    <rPh sb="0" eb="3">
      <t>ハセガワ</t>
    </rPh>
    <rPh sb="3" eb="5">
      <t>イクオ</t>
    </rPh>
    <phoneticPr fontId="1"/>
  </si>
  <si>
    <t>水澤晴彦</t>
    <rPh sb="0" eb="2">
      <t>ミズサワ</t>
    </rPh>
    <rPh sb="2" eb="4">
      <t>ハルヒコ</t>
    </rPh>
    <phoneticPr fontId="1"/>
  </si>
  <si>
    <t>長谷川修</t>
    <rPh sb="0" eb="3">
      <t>ハセガワ</t>
    </rPh>
    <rPh sb="3" eb="4">
      <t>オサム</t>
    </rPh>
    <phoneticPr fontId="1"/>
  </si>
  <si>
    <t>高地正徳</t>
    <rPh sb="0" eb="1">
      <t>タカ</t>
    </rPh>
    <rPh sb="1" eb="2">
      <t>チ</t>
    </rPh>
    <rPh sb="2" eb="4">
      <t>ショウトク</t>
    </rPh>
    <phoneticPr fontId="1"/>
  </si>
  <si>
    <t>原　行男</t>
    <rPh sb="0" eb="1">
      <t>ハラ</t>
    </rPh>
    <rPh sb="2" eb="3">
      <t>ギョウ</t>
    </rPh>
    <rPh sb="3" eb="4">
      <t>オトコ</t>
    </rPh>
    <phoneticPr fontId="1"/>
  </si>
  <si>
    <t>藤沢正樹</t>
    <rPh sb="0" eb="2">
      <t>フジサワ</t>
    </rPh>
    <rPh sb="2" eb="4">
      <t>マサキ</t>
    </rPh>
    <phoneticPr fontId="1"/>
  </si>
  <si>
    <t>柳沢秀旗</t>
    <rPh sb="0" eb="2">
      <t>ヤナギサワ</t>
    </rPh>
    <rPh sb="2" eb="3">
      <t>ヒデ</t>
    </rPh>
    <rPh sb="3" eb="4">
      <t>ハタ</t>
    </rPh>
    <phoneticPr fontId="1"/>
  </si>
  <si>
    <t>伊東建司</t>
    <rPh sb="0" eb="2">
      <t>イトウ</t>
    </rPh>
    <rPh sb="2" eb="3">
      <t>ケン</t>
    </rPh>
    <rPh sb="3" eb="4">
      <t>ツカサ</t>
    </rPh>
    <phoneticPr fontId="1"/>
  </si>
  <si>
    <t>×</t>
    <phoneticPr fontId="1"/>
  </si>
  <si>
    <t>矢島正雄</t>
    <rPh sb="0" eb="2">
      <t>ヤジマ</t>
    </rPh>
    <rPh sb="2" eb="4">
      <t>マサオ</t>
    </rPh>
    <phoneticPr fontId="1"/>
  </si>
  <si>
    <t>○</t>
    <phoneticPr fontId="1"/>
  </si>
  <si>
    <t>北部リーグ</t>
    <rPh sb="0" eb="2">
      <t>ホクブ</t>
    </rPh>
    <phoneticPr fontId="1"/>
  </si>
  <si>
    <t>池田明朗</t>
    <rPh sb="0" eb="2">
      <t>イケダ</t>
    </rPh>
    <rPh sb="2" eb="3">
      <t>アキラ</t>
    </rPh>
    <rPh sb="3" eb="4">
      <t>ロウ</t>
    </rPh>
    <phoneticPr fontId="1"/>
  </si>
  <si>
    <t>志摩宗隆</t>
    <rPh sb="0" eb="2">
      <t>シマ</t>
    </rPh>
    <rPh sb="2" eb="4">
      <t>ムネタカ</t>
    </rPh>
    <phoneticPr fontId="1"/>
  </si>
  <si>
    <t>半田雄二</t>
    <rPh sb="0" eb="2">
      <t>ハンダ</t>
    </rPh>
    <rPh sb="2" eb="4">
      <t>ユウジ</t>
    </rPh>
    <phoneticPr fontId="1"/>
  </si>
  <si>
    <t>城下</t>
    <rPh sb="0" eb="2">
      <t>シロシタ</t>
    </rPh>
    <phoneticPr fontId="1"/>
  </si>
  <si>
    <t>廉澤　章</t>
    <rPh sb="0" eb="2">
      <t>カドサワ</t>
    </rPh>
    <rPh sb="3" eb="4">
      <t>アキラ</t>
    </rPh>
    <phoneticPr fontId="1"/>
  </si>
  <si>
    <t>金井領史</t>
    <rPh sb="0" eb="2">
      <t>カナイ</t>
    </rPh>
    <rPh sb="2" eb="3">
      <t>リョウ</t>
    </rPh>
    <rPh sb="3" eb="4">
      <t>シ</t>
    </rPh>
    <phoneticPr fontId="1"/>
  </si>
  <si>
    <t>山崎正氏</t>
    <rPh sb="0" eb="2">
      <t>ヤマザキ</t>
    </rPh>
    <rPh sb="2" eb="3">
      <t>タダシ</t>
    </rPh>
    <rPh sb="3" eb="4">
      <t>シ</t>
    </rPh>
    <phoneticPr fontId="1"/>
  </si>
  <si>
    <t>大矢博之</t>
    <rPh sb="0" eb="2">
      <t>オオヤ</t>
    </rPh>
    <rPh sb="2" eb="4">
      <t>ヒロユキ</t>
    </rPh>
    <phoneticPr fontId="1"/>
  </si>
  <si>
    <t>宮本泰明</t>
    <rPh sb="0" eb="2">
      <t>ミヤモト</t>
    </rPh>
    <rPh sb="2" eb="4">
      <t>ヤスアキ</t>
    </rPh>
    <phoneticPr fontId="1"/>
  </si>
  <si>
    <t>竹内松夫</t>
    <rPh sb="0" eb="2">
      <t>タケウチ</t>
    </rPh>
    <rPh sb="2" eb="4">
      <t>マツオ</t>
    </rPh>
    <phoneticPr fontId="1"/>
  </si>
  <si>
    <t>斎藤　勲</t>
    <rPh sb="0" eb="2">
      <t>サイトウ</t>
    </rPh>
    <rPh sb="3" eb="4">
      <t>イサオ</t>
    </rPh>
    <phoneticPr fontId="1"/>
  </si>
  <si>
    <t>北部</t>
    <rPh sb="0" eb="2">
      <t>ホクブ</t>
    </rPh>
    <phoneticPr fontId="1"/>
  </si>
  <si>
    <t>中村信幸</t>
    <rPh sb="0" eb="2">
      <t>ナカムラ</t>
    </rPh>
    <rPh sb="2" eb="4">
      <t>ノブユキ</t>
    </rPh>
    <phoneticPr fontId="1"/>
  </si>
  <si>
    <t>名取鉄郎</t>
    <rPh sb="0" eb="2">
      <t>ナトリ</t>
    </rPh>
    <rPh sb="2" eb="4">
      <t>テツロウ</t>
    </rPh>
    <phoneticPr fontId="1"/>
  </si>
  <si>
    <t>×</t>
    <phoneticPr fontId="1"/>
  </si>
  <si>
    <t>宮川隆一</t>
    <rPh sb="0" eb="2">
      <t>ミヤガワ</t>
    </rPh>
    <rPh sb="2" eb="4">
      <t>リュウイチ</t>
    </rPh>
    <phoneticPr fontId="1"/>
  </si>
  <si>
    <t>2    1/3</t>
    <phoneticPr fontId="1"/>
  </si>
  <si>
    <t>---</t>
    <phoneticPr fontId="1"/>
  </si>
  <si>
    <t>石崎広志</t>
    <rPh sb="0" eb="2">
      <t>イシザキ</t>
    </rPh>
    <rPh sb="2" eb="3">
      <t>ヒロシ</t>
    </rPh>
    <rPh sb="3" eb="4">
      <t>ココロザシ</t>
    </rPh>
    <phoneticPr fontId="1"/>
  </si>
  <si>
    <t>０    2/3</t>
    <phoneticPr fontId="1"/>
  </si>
  <si>
    <t>○</t>
    <phoneticPr fontId="1"/>
  </si>
  <si>
    <t>神川</t>
    <rPh sb="0" eb="1">
      <t>カミ</t>
    </rPh>
    <rPh sb="1" eb="2">
      <t>カワ</t>
    </rPh>
    <phoneticPr fontId="1"/>
  </si>
  <si>
    <t>名取鉄朗</t>
    <rPh sb="0" eb="4">
      <t>ナトリテツロウ</t>
    </rPh>
    <phoneticPr fontId="1"/>
  </si>
  <si>
    <t>野村泰志</t>
    <rPh sb="0" eb="2">
      <t>ノムラ</t>
    </rPh>
    <rPh sb="2" eb="3">
      <t>ヤスシ</t>
    </rPh>
    <rPh sb="3" eb="4">
      <t>ココロザシ</t>
    </rPh>
    <phoneticPr fontId="1"/>
  </si>
  <si>
    <t>北部</t>
    <rPh sb="0" eb="2">
      <t>ホクブ</t>
    </rPh>
    <phoneticPr fontId="1"/>
  </si>
  <si>
    <t>城下</t>
    <rPh sb="0" eb="1">
      <t>シロ</t>
    </rPh>
    <rPh sb="1" eb="2">
      <t>シタ</t>
    </rPh>
    <phoneticPr fontId="1"/>
  </si>
  <si>
    <t>城下</t>
    <rPh sb="0" eb="2">
      <t>シロシタ</t>
    </rPh>
    <phoneticPr fontId="1"/>
  </si>
  <si>
    <t>水沢正通</t>
    <rPh sb="0" eb="2">
      <t>ミズサワ</t>
    </rPh>
    <rPh sb="2" eb="3">
      <t>タダシ</t>
    </rPh>
    <rPh sb="3" eb="4">
      <t>ツウ</t>
    </rPh>
    <phoneticPr fontId="1"/>
  </si>
  <si>
    <t>尾崎　功</t>
    <rPh sb="0" eb="2">
      <t>オザキ</t>
    </rPh>
    <rPh sb="3" eb="4">
      <t>イサオ</t>
    </rPh>
    <phoneticPr fontId="1"/>
  </si>
  <si>
    <t>武田智宏</t>
    <rPh sb="0" eb="2">
      <t>タケダ</t>
    </rPh>
    <rPh sb="2" eb="3">
      <t>サトシ</t>
    </rPh>
    <rPh sb="3" eb="4">
      <t>ヒロシ</t>
    </rPh>
    <phoneticPr fontId="1"/>
  </si>
  <si>
    <t>○</t>
    <phoneticPr fontId="1"/>
  </si>
  <si>
    <t>×</t>
    <phoneticPr fontId="1"/>
  </si>
  <si>
    <t>西部</t>
    <rPh sb="0" eb="2">
      <t>セイブ</t>
    </rPh>
    <phoneticPr fontId="1"/>
  </si>
  <si>
    <t>小林静男</t>
    <rPh sb="0" eb="2">
      <t>コバヤシ</t>
    </rPh>
    <rPh sb="2" eb="4">
      <t>シズオ</t>
    </rPh>
    <phoneticPr fontId="1"/>
  </si>
  <si>
    <t>矢島正雄</t>
    <rPh sb="0" eb="2">
      <t>ヤジマ</t>
    </rPh>
    <rPh sb="2" eb="4">
      <t>マサオ</t>
    </rPh>
    <phoneticPr fontId="1"/>
  </si>
  <si>
    <t>由井政美</t>
    <rPh sb="0" eb="2">
      <t>ユイ</t>
    </rPh>
    <rPh sb="2" eb="4">
      <t>マサミ</t>
    </rPh>
    <phoneticPr fontId="1"/>
  </si>
  <si>
    <t>神科</t>
    <rPh sb="0" eb="1">
      <t>カミ</t>
    </rPh>
    <rPh sb="1" eb="2">
      <t>シナ</t>
    </rPh>
    <phoneticPr fontId="1"/>
  </si>
  <si>
    <t>馬場博一</t>
    <rPh sb="0" eb="2">
      <t>ババ</t>
    </rPh>
    <rPh sb="2" eb="4">
      <t>ヒロカズ</t>
    </rPh>
    <phoneticPr fontId="1"/>
  </si>
  <si>
    <t>坂尻英明</t>
    <rPh sb="0" eb="2">
      <t>サカジリ</t>
    </rPh>
    <rPh sb="2" eb="4">
      <t>ヒデアキ</t>
    </rPh>
    <phoneticPr fontId="1"/>
  </si>
  <si>
    <t>3     0/3</t>
    <phoneticPr fontId="1"/>
  </si>
  <si>
    <t>宮澤紀夫</t>
    <rPh sb="0" eb="2">
      <t>ミヤザワ</t>
    </rPh>
    <rPh sb="2" eb="4">
      <t>ノリオ</t>
    </rPh>
    <phoneticPr fontId="1"/>
  </si>
  <si>
    <t>○</t>
    <phoneticPr fontId="1"/>
  </si>
  <si>
    <t>1    1/3</t>
    <phoneticPr fontId="1"/>
  </si>
  <si>
    <t>---</t>
    <phoneticPr fontId="1"/>
  </si>
  <si>
    <t>×</t>
    <phoneticPr fontId="1"/>
  </si>
  <si>
    <t>２９年実年</t>
    <rPh sb="2" eb="3">
      <t>ネン</t>
    </rPh>
    <rPh sb="3" eb="4">
      <t>ジツ</t>
    </rPh>
    <rPh sb="4" eb="5">
      <t>ネン</t>
    </rPh>
    <phoneticPr fontId="1"/>
  </si>
  <si>
    <t>神科</t>
    <rPh sb="0" eb="2">
      <t>カミシナ</t>
    </rPh>
    <phoneticPr fontId="1"/>
  </si>
  <si>
    <t>神科</t>
    <rPh sb="0" eb="1">
      <t>カミ</t>
    </rPh>
    <rPh sb="1" eb="2">
      <t>シナ</t>
    </rPh>
    <phoneticPr fontId="1"/>
  </si>
  <si>
    <t>池田雅一</t>
    <rPh sb="0" eb="2">
      <t>イケダ</t>
    </rPh>
    <rPh sb="2" eb="4">
      <t>マサカズ</t>
    </rPh>
    <phoneticPr fontId="1"/>
  </si>
  <si>
    <t>西部</t>
    <rPh sb="0" eb="2">
      <t>セイブ</t>
    </rPh>
    <phoneticPr fontId="1"/>
  </si>
  <si>
    <t>千曲</t>
    <rPh sb="0" eb="2">
      <t>チクマ</t>
    </rPh>
    <phoneticPr fontId="1"/>
  </si>
  <si>
    <t>内川淳一</t>
    <rPh sb="0" eb="2">
      <t>ウチカワ</t>
    </rPh>
    <rPh sb="2" eb="4">
      <t>ジュンイチ</t>
    </rPh>
    <phoneticPr fontId="1"/>
  </si>
  <si>
    <t>土屋勝浩</t>
    <rPh sb="0" eb="2">
      <t>ツチヤ</t>
    </rPh>
    <rPh sb="2" eb="3">
      <t>マサル</t>
    </rPh>
    <rPh sb="3" eb="4">
      <t>ヒロ</t>
    </rPh>
    <phoneticPr fontId="1"/>
  </si>
  <si>
    <t>平岡秀夫</t>
    <rPh sb="0" eb="2">
      <t>ヒラオカ</t>
    </rPh>
    <rPh sb="2" eb="4">
      <t>ヒデオ</t>
    </rPh>
    <phoneticPr fontId="1"/>
  </si>
  <si>
    <t>井出良幸</t>
    <rPh sb="0" eb="2">
      <t>イデ</t>
    </rPh>
    <rPh sb="2" eb="3">
      <t>リョウ</t>
    </rPh>
    <rPh sb="3" eb="4">
      <t>ユキ</t>
    </rPh>
    <phoneticPr fontId="1"/>
  </si>
  <si>
    <t>北部</t>
    <rPh sb="0" eb="2">
      <t>ホクブ</t>
    </rPh>
    <phoneticPr fontId="1"/>
  </si>
  <si>
    <t>土屋勝美</t>
    <rPh sb="0" eb="2">
      <t>ツチヤ</t>
    </rPh>
    <rPh sb="2" eb="4">
      <t>カツミ</t>
    </rPh>
    <phoneticPr fontId="1"/>
  </si>
  <si>
    <t>片桐勝美</t>
    <rPh sb="0" eb="2">
      <t>カタギリ</t>
    </rPh>
    <rPh sb="2" eb="4">
      <t>カツミ</t>
    </rPh>
    <phoneticPr fontId="1"/>
  </si>
  <si>
    <t>工藤　大</t>
    <rPh sb="0" eb="2">
      <t>クドウ</t>
    </rPh>
    <rPh sb="3" eb="4">
      <t>ダイ</t>
    </rPh>
    <phoneticPr fontId="1"/>
  </si>
  <si>
    <t>佐藤　厚</t>
    <rPh sb="0" eb="2">
      <t>サトウ</t>
    </rPh>
    <rPh sb="3" eb="4">
      <t>アツシ</t>
    </rPh>
    <phoneticPr fontId="1"/>
  </si>
  <si>
    <t>○</t>
    <phoneticPr fontId="1"/>
  </si>
  <si>
    <t>×</t>
    <phoneticPr fontId="1"/>
  </si>
  <si>
    <t>○</t>
    <phoneticPr fontId="1"/>
  </si>
  <si>
    <t>２ 　１/3</t>
    <phoneticPr fontId="1"/>
  </si>
  <si>
    <t xml:space="preserve"> 　０/3</t>
    <phoneticPr fontId="1"/>
  </si>
  <si>
    <t>井出良平</t>
    <rPh sb="0" eb="2">
      <t>イデ</t>
    </rPh>
    <rPh sb="2" eb="4">
      <t>リョウヘイ</t>
    </rPh>
    <phoneticPr fontId="1"/>
  </si>
  <si>
    <t>○</t>
    <phoneticPr fontId="1"/>
  </si>
  <si>
    <t>３    2/3</t>
    <phoneticPr fontId="1"/>
  </si>
  <si>
    <t>×</t>
    <phoneticPr fontId="1"/>
  </si>
  <si>
    <t>美甘健二</t>
    <rPh sb="0" eb="1">
      <t>ビ</t>
    </rPh>
    <rPh sb="1" eb="2">
      <t>アマ</t>
    </rPh>
    <rPh sb="2" eb="4">
      <t>ケンジ</t>
    </rPh>
    <phoneticPr fontId="1"/>
  </si>
  <si>
    <t>神川</t>
    <rPh sb="0" eb="1">
      <t>カミ</t>
    </rPh>
    <rPh sb="1" eb="2">
      <t>カワ</t>
    </rPh>
    <phoneticPr fontId="1"/>
  </si>
  <si>
    <t>○</t>
    <phoneticPr fontId="1"/>
  </si>
  <si>
    <t>柳橋　修</t>
    <rPh sb="0" eb="1">
      <t>ヤナギ</t>
    </rPh>
    <rPh sb="1" eb="2">
      <t>ハシ</t>
    </rPh>
    <rPh sb="3" eb="4">
      <t>オサム</t>
    </rPh>
    <phoneticPr fontId="1"/>
  </si>
  <si>
    <t>千曲</t>
    <rPh sb="0" eb="2">
      <t>チクマ</t>
    </rPh>
    <phoneticPr fontId="1"/>
  </si>
  <si>
    <t>×</t>
    <phoneticPr fontId="1"/>
  </si>
  <si>
    <t>○</t>
    <phoneticPr fontId="1"/>
  </si>
  <si>
    <t>○</t>
    <phoneticPr fontId="1"/>
  </si>
  <si>
    <t>堀場勝春</t>
    <rPh sb="0" eb="2">
      <t>ホリバ</t>
    </rPh>
    <rPh sb="2" eb="3">
      <t>マサル</t>
    </rPh>
    <rPh sb="3" eb="4">
      <t>ハル</t>
    </rPh>
    <phoneticPr fontId="1"/>
  </si>
  <si>
    <t>城下</t>
    <rPh sb="0" eb="1">
      <t>シロ</t>
    </rPh>
    <rPh sb="1" eb="2">
      <t>シタ</t>
    </rPh>
    <phoneticPr fontId="1"/>
  </si>
  <si>
    <t>西部</t>
    <rPh sb="0" eb="2">
      <t>セイブ</t>
    </rPh>
    <phoneticPr fontId="1"/>
  </si>
  <si>
    <t>合計</t>
    <rPh sb="0" eb="2">
      <t>ゴウケイ</t>
    </rPh>
    <phoneticPr fontId="1"/>
  </si>
  <si>
    <t>試合数３</t>
    <rPh sb="0" eb="2">
      <t>シアイ</t>
    </rPh>
    <rPh sb="2" eb="3">
      <t>スウ</t>
    </rPh>
    <phoneticPr fontId="1"/>
  </si>
  <si>
    <t>９     0/3</t>
    <phoneticPr fontId="1"/>
  </si>
  <si>
    <t>２勝０敗</t>
    <rPh sb="1" eb="2">
      <t>カチ</t>
    </rPh>
    <rPh sb="3" eb="4">
      <t>ハイ</t>
    </rPh>
    <phoneticPr fontId="1"/>
  </si>
  <si>
    <t>試合数２</t>
    <rPh sb="0" eb="3">
      <t>シアイスウ</t>
    </rPh>
    <phoneticPr fontId="1"/>
  </si>
  <si>
    <t>０勝１敗</t>
    <rPh sb="1" eb="2">
      <t>カチ</t>
    </rPh>
    <rPh sb="3" eb="4">
      <t>ハイ</t>
    </rPh>
    <phoneticPr fontId="1"/>
  </si>
  <si>
    <t>試合数４</t>
    <rPh sb="0" eb="2">
      <t>シアイ</t>
    </rPh>
    <rPh sb="2" eb="3">
      <t>スウ</t>
    </rPh>
    <phoneticPr fontId="1"/>
  </si>
  <si>
    <t>試合数２</t>
    <rPh sb="0" eb="2">
      <t>シアイ</t>
    </rPh>
    <rPh sb="2" eb="3">
      <t>スウ</t>
    </rPh>
    <phoneticPr fontId="1"/>
  </si>
  <si>
    <t>３ 　２/3</t>
    <phoneticPr fontId="1"/>
  </si>
  <si>
    <t>０勝２敗</t>
    <rPh sb="1" eb="2">
      <t>カチ</t>
    </rPh>
    <rPh sb="3" eb="4">
      <t>ハイ</t>
    </rPh>
    <phoneticPr fontId="1"/>
  </si>
  <si>
    <t>２勝１敗</t>
    <rPh sb="1" eb="2">
      <t>カチ</t>
    </rPh>
    <rPh sb="3" eb="4">
      <t>ハイ</t>
    </rPh>
    <phoneticPr fontId="1"/>
  </si>
  <si>
    <t>試合数３</t>
    <rPh sb="0" eb="3">
      <t>シアイスウ</t>
    </rPh>
    <phoneticPr fontId="1"/>
  </si>
  <si>
    <t>１勝１敗</t>
    <rPh sb="1" eb="2">
      <t>カチ</t>
    </rPh>
    <rPh sb="3" eb="4">
      <t>ハイ</t>
    </rPh>
    <phoneticPr fontId="1"/>
  </si>
  <si>
    <t>1０   1/3</t>
    <phoneticPr fontId="1"/>
  </si>
  <si>
    <t>宮川隆一</t>
    <rPh sb="0" eb="4">
      <t>ミヤガワリュウイチ</t>
    </rPh>
    <phoneticPr fontId="1"/>
  </si>
  <si>
    <t>名取鉄郎</t>
    <rPh sb="0" eb="4">
      <t>ナトリテツロウ</t>
    </rPh>
    <phoneticPr fontId="1"/>
  </si>
  <si>
    <t>９    1/3</t>
    <phoneticPr fontId="1"/>
  </si>
  <si>
    <t>４    1/3</t>
    <phoneticPr fontId="1"/>
  </si>
  <si>
    <t>氏　　名</t>
    <rPh sb="0" eb="1">
      <t>ウジ</t>
    </rPh>
    <rPh sb="3" eb="4">
      <t>メイ</t>
    </rPh>
    <phoneticPr fontId="1"/>
  </si>
  <si>
    <t>試合数</t>
    <rPh sb="0" eb="2">
      <t>シアイ</t>
    </rPh>
    <rPh sb="2" eb="3">
      <t>スウ</t>
    </rPh>
    <phoneticPr fontId="1"/>
  </si>
  <si>
    <t>西　部</t>
    <rPh sb="0" eb="1">
      <t>ニシ</t>
    </rPh>
    <rPh sb="2" eb="3">
      <t>ブ</t>
    </rPh>
    <phoneticPr fontId="1"/>
  </si>
  <si>
    <t>１勝０敗</t>
    <rPh sb="1" eb="2">
      <t>カチ</t>
    </rPh>
    <rPh sb="3" eb="4">
      <t>ハイ</t>
    </rPh>
    <phoneticPr fontId="1"/>
  </si>
  <si>
    <t>勝敗</t>
    <rPh sb="0" eb="2">
      <t>ショウハイ</t>
    </rPh>
    <phoneticPr fontId="1"/>
  </si>
  <si>
    <t>防御率</t>
    <rPh sb="0" eb="3">
      <t>ボウギョリツ</t>
    </rPh>
    <phoneticPr fontId="1"/>
  </si>
  <si>
    <t>防御率＝自責点×７/投球回数</t>
    <rPh sb="0" eb="3">
      <t>ボウギョリツ</t>
    </rPh>
    <rPh sb="4" eb="6">
      <t>ジセキ</t>
    </rPh>
    <rPh sb="6" eb="7">
      <t>テン</t>
    </rPh>
    <rPh sb="10" eb="12">
      <t>トウキュウ</t>
    </rPh>
    <rPh sb="12" eb="14">
      <t>カイスウ</t>
    </rPh>
    <phoneticPr fontId="1"/>
  </si>
  <si>
    <t>規定投球回数＝７/３×４≒９</t>
    <rPh sb="0" eb="2">
      <t>キテイ</t>
    </rPh>
    <rPh sb="2" eb="4">
      <t>トウキュウ</t>
    </rPh>
    <rPh sb="4" eb="6">
      <t>カイスウ</t>
    </rPh>
    <phoneticPr fontId="1"/>
  </si>
  <si>
    <t>千　曲</t>
    <rPh sb="0" eb="1">
      <t>セン</t>
    </rPh>
    <rPh sb="2" eb="3">
      <t>キョク</t>
    </rPh>
    <phoneticPr fontId="1"/>
  </si>
  <si>
    <t>神　科</t>
    <rPh sb="0" eb="1">
      <t>カミ</t>
    </rPh>
    <rPh sb="2" eb="3">
      <t>シナ</t>
    </rPh>
    <phoneticPr fontId="1"/>
  </si>
  <si>
    <t>６ 　１/3</t>
    <phoneticPr fontId="1"/>
  </si>
  <si>
    <t>城　下</t>
    <rPh sb="0" eb="1">
      <t>シロ</t>
    </rPh>
    <rPh sb="2" eb="3">
      <t>シタ</t>
    </rPh>
    <phoneticPr fontId="1"/>
  </si>
  <si>
    <t>神　川</t>
    <rPh sb="0" eb="1">
      <t>カミ</t>
    </rPh>
    <rPh sb="2" eb="3">
      <t>カワ</t>
    </rPh>
    <phoneticPr fontId="1"/>
  </si>
  <si>
    <t>北　部</t>
    <rPh sb="0" eb="1">
      <t>キタ</t>
    </rPh>
    <rPh sb="2" eb="3">
      <t>ブ</t>
    </rPh>
    <phoneticPr fontId="1"/>
  </si>
  <si>
    <t>0      0/0</t>
    <phoneticPr fontId="1"/>
  </si>
  <si>
    <t>表彰選手案</t>
    <rPh sb="0" eb="2">
      <t>ヒョウショウ</t>
    </rPh>
    <rPh sb="2" eb="4">
      <t>センシュ</t>
    </rPh>
    <rPh sb="4" eb="5">
      <t>アン</t>
    </rPh>
    <phoneticPr fontId="1"/>
  </si>
  <si>
    <t>１．最多勝利　　西部：松村和彦　２勝</t>
    <rPh sb="2" eb="4">
      <t>サイタ</t>
    </rPh>
    <rPh sb="4" eb="6">
      <t>ショウリ</t>
    </rPh>
    <rPh sb="8" eb="10">
      <t>セイブ</t>
    </rPh>
    <rPh sb="11" eb="13">
      <t>マツムラ</t>
    </rPh>
    <rPh sb="13" eb="15">
      <t>カズヒコ</t>
    </rPh>
    <rPh sb="17" eb="18">
      <t>カチ</t>
    </rPh>
    <phoneticPr fontId="1"/>
  </si>
  <si>
    <t>　　　　　　　　 城下：伊東健司　２勝　</t>
    <rPh sb="9" eb="10">
      <t>シロ</t>
    </rPh>
    <rPh sb="10" eb="11">
      <t>シタ</t>
    </rPh>
    <rPh sb="12" eb="14">
      <t>イトウ</t>
    </rPh>
    <rPh sb="14" eb="16">
      <t>ケンジ</t>
    </rPh>
    <rPh sb="18" eb="19">
      <t>カチ</t>
    </rPh>
    <phoneticPr fontId="1"/>
  </si>
  <si>
    <t>規定投球回数＝９</t>
    <rPh sb="0" eb="2">
      <t>キテイ</t>
    </rPh>
    <rPh sb="2" eb="4">
      <t>トウキュウ</t>
    </rPh>
    <rPh sb="4" eb="6">
      <t>カイスウ</t>
    </rPh>
    <phoneticPr fontId="1"/>
  </si>
  <si>
    <t>　　　　　　　　  城下：石崎広志　２勝　</t>
    <rPh sb="13" eb="15">
      <t>イシザキ</t>
    </rPh>
    <rPh sb="15" eb="16">
      <t>ヒロシ</t>
    </rPh>
    <rPh sb="16" eb="17">
      <t>シ</t>
    </rPh>
    <phoneticPr fontId="1"/>
  </si>
  <si>
    <t xml:space="preserve">   ２．最優秀防御率　　城下：伊東健司　４．９００</t>
    <rPh sb="5" eb="8">
      <t>サイユウシュウ</t>
    </rPh>
    <rPh sb="8" eb="11">
      <t>ボウギョリツ</t>
    </rPh>
    <rPh sb="13" eb="14">
      <t>シロ</t>
    </rPh>
    <rPh sb="14" eb="15">
      <t>シタ</t>
    </rPh>
    <rPh sb="16" eb="18">
      <t>イトウ</t>
    </rPh>
    <rPh sb="18" eb="20">
      <t>ケンジ</t>
    </rPh>
    <phoneticPr fontId="1"/>
  </si>
  <si>
    <t xml:space="preserve">   ４．敢闘賞　　神川：武田智宏</t>
    <rPh sb="5" eb="8">
      <t>カントウショウ</t>
    </rPh>
    <rPh sb="10" eb="12">
      <t>カンガワ</t>
    </rPh>
    <rPh sb="13" eb="15">
      <t>タケダ</t>
    </rPh>
    <rPh sb="15" eb="17">
      <t>トモヒロ</t>
    </rPh>
    <phoneticPr fontId="1"/>
  </si>
  <si>
    <t xml:space="preserve">   ３．最多奪三振　　城下：石崎広志　３個</t>
    <rPh sb="5" eb="7">
      <t>サイタ</t>
    </rPh>
    <rPh sb="7" eb="8">
      <t>ダツ</t>
    </rPh>
    <rPh sb="8" eb="10">
      <t>サンシン</t>
    </rPh>
    <rPh sb="12" eb="13">
      <t>シロ</t>
    </rPh>
    <rPh sb="13" eb="14">
      <t>シタ</t>
    </rPh>
    <rPh sb="15" eb="17">
      <t>イシザキ</t>
    </rPh>
    <rPh sb="17" eb="18">
      <t>ヒロシ</t>
    </rPh>
    <rPh sb="18" eb="19">
      <t>シ</t>
    </rPh>
    <rPh sb="21" eb="22">
      <t>コ</t>
    </rPh>
    <phoneticPr fontId="1"/>
  </si>
  <si>
    <t>（最多投球数）</t>
    <rPh sb="1" eb="3">
      <t>サイタ</t>
    </rPh>
    <rPh sb="3" eb="5">
      <t>トウキュウ</t>
    </rPh>
    <rPh sb="5" eb="6">
      <t>スウ</t>
    </rPh>
    <phoneticPr fontId="1"/>
  </si>
  <si>
    <t>城下</t>
    <rPh sb="0" eb="1">
      <t>シロ</t>
    </rPh>
    <rPh sb="1" eb="2">
      <t>シタ</t>
    </rPh>
    <phoneticPr fontId="1"/>
  </si>
  <si>
    <t>城下</t>
    <rPh sb="0" eb="2">
      <t>シロシタ</t>
    </rPh>
    <phoneticPr fontId="1"/>
  </si>
  <si>
    <t>規定打席数＝2.4×４＝９．６</t>
    <rPh sb="0" eb="2">
      <t>キテイ</t>
    </rPh>
    <rPh sb="2" eb="4">
      <t>ダセキ</t>
    </rPh>
    <rPh sb="4" eb="5">
      <t>スウ</t>
    </rPh>
    <phoneticPr fontId="1"/>
  </si>
  <si>
    <t>規定打席数＝2.4×４＝9.6以上</t>
    <rPh sb="0" eb="2">
      <t>キテイ</t>
    </rPh>
    <rPh sb="2" eb="4">
      <t>ダセキ</t>
    </rPh>
    <rPh sb="4" eb="5">
      <t>スウ</t>
    </rPh>
    <rPh sb="15" eb="17">
      <t>イジョウ</t>
    </rPh>
    <phoneticPr fontId="1"/>
  </si>
  <si>
    <t>神川</t>
    <rPh sb="0" eb="2">
      <t>カンガワ</t>
    </rPh>
    <phoneticPr fontId="1"/>
  </si>
  <si>
    <t>小林　稔</t>
    <rPh sb="0" eb="2">
      <t>コバヤシ</t>
    </rPh>
    <rPh sb="3" eb="4">
      <t>ミノル</t>
    </rPh>
    <phoneticPr fontId="1"/>
  </si>
  <si>
    <t>美甘健二　</t>
    <rPh sb="0" eb="1">
      <t>ビ</t>
    </rPh>
    <rPh sb="1" eb="2">
      <t>アマ</t>
    </rPh>
    <rPh sb="2" eb="4">
      <t>ケンジ</t>
    </rPh>
    <phoneticPr fontId="1"/>
  </si>
  <si>
    <t>柳沢公紀</t>
    <rPh sb="0" eb="2">
      <t>ヤナギサワ</t>
    </rPh>
    <rPh sb="2" eb="4">
      <t>キミノリ</t>
    </rPh>
    <phoneticPr fontId="1"/>
  </si>
  <si>
    <t>城下　真</t>
    <rPh sb="0" eb="1">
      <t>シロ</t>
    </rPh>
    <rPh sb="1" eb="2">
      <t>シタ</t>
    </rPh>
    <rPh sb="3" eb="4">
      <t>シン</t>
    </rPh>
    <phoneticPr fontId="1"/>
  </si>
  <si>
    <t>北部</t>
    <rPh sb="0" eb="2">
      <t>ホクブ</t>
    </rPh>
    <phoneticPr fontId="1"/>
  </si>
  <si>
    <t>千曲</t>
    <rPh sb="0" eb="2">
      <t>チクマ</t>
    </rPh>
    <phoneticPr fontId="1"/>
  </si>
  <si>
    <t>長瀬　武</t>
    <rPh sb="0" eb="2">
      <t>ナガセ</t>
    </rPh>
    <rPh sb="3" eb="4">
      <t>タケシ</t>
    </rPh>
    <phoneticPr fontId="1"/>
  </si>
  <si>
    <t>倉沢聖二</t>
    <rPh sb="0" eb="2">
      <t>クラサワ</t>
    </rPh>
    <rPh sb="2" eb="3">
      <t>セイ</t>
    </rPh>
    <rPh sb="3" eb="4">
      <t>フタ</t>
    </rPh>
    <phoneticPr fontId="1"/>
  </si>
  <si>
    <t>山辺光之</t>
    <rPh sb="0" eb="2">
      <t>ヤマベ</t>
    </rPh>
    <rPh sb="2" eb="4">
      <t>ミツユキ</t>
    </rPh>
    <phoneticPr fontId="1"/>
  </si>
  <si>
    <t>伊東健司</t>
    <rPh sb="0" eb="2">
      <t>イトウ</t>
    </rPh>
    <rPh sb="2" eb="4">
      <t>ケンジ</t>
    </rPh>
    <phoneticPr fontId="1"/>
  </si>
  <si>
    <t>立岩和夫</t>
    <rPh sb="0" eb="2">
      <t>タテイワ</t>
    </rPh>
    <rPh sb="2" eb="4">
      <t>カズオ</t>
    </rPh>
    <phoneticPr fontId="1"/>
  </si>
  <si>
    <t>竹内謙次</t>
    <rPh sb="0" eb="2">
      <t>タケウチ</t>
    </rPh>
    <rPh sb="2" eb="4">
      <t>ケンジ</t>
    </rPh>
    <phoneticPr fontId="1"/>
  </si>
  <si>
    <t>市村信幸</t>
    <rPh sb="0" eb="2">
      <t>イチムラ</t>
    </rPh>
    <rPh sb="2" eb="4">
      <t>ノブユキ</t>
    </rPh>
    <phoneticPr fontId="1"/>
  </si>
  <si>
    <t>神川</t>
    <rPh sb="0" eb="2">
      <t>カンガワ</t>
    </rPh>
    <phoneticPr fontId="1"/>
  </si>
  <si>
    <t>青木公彦</t>
    <rPh sb="0" eb="2">
      <t>アオキ</t>
    </rPh>
    <rPh sb="2" eb="4">
      <t>キミヒコ</t>
    </rPh>
    <phoneticPr fontId="1"/>
  </si>
  <si>
    <t>城下</t>
    <rPh sb="0" eb="2">
      <t>シロシタ</t>
    </rPh>
    <phoneticPr fontId="1"/>
  </si>
  <si>
    <t>城下</t>
    <rPh sb="0" eb="1">
      <t>シロ</t>
    </rPh>
    <rPh sb="1" eb="2">
      <t>シタ</t>
    </rPh>
    <phoneticPr fontId="1"/>
  </si>
  <si>
    <t>西部</t>
    <rPh sb="0" eb="2">
      <t>セイブ</t>
    </rPh>
    <phoneticPr fontId="1"/>
  </si>
  <si>
    <t>試合数</t>
    <rPh sb="0" eb="2">
      <t>シアイ</t>
    </rPh>
    <rPh sb="2" eb="3">
      <t>スウ</t>
    </rPh>
    <phoneticPr fontId="1"/>
  </si>
  <si>
    <t>西部</t>
    <rPh sb="0" eb="2">
      <t>セイブ</t>
    </rPh>
    <phoneticPr fontId="1"/>
  </si>
  <si>
    <t>北部</t>
    <rPh sb="0" eb="2">
      <t>ホクブ</t>
    </rPh>
    <phoneticPr fontId="1"/>
  </si>
  <si>
    <t>神川</t>
    <rPh sb="0" eb="2">
      <t>カンガワ</t>
    </rPh>
    <phoneticPr fontId="1"/>
  </si>
  <si>
    <t>城下</t>
    <rPh sb="0" eb="1">
      <t>シロ</t>
    </rPh>
    <rPh sb="1" eb="2">
      <t>シタ</t>
    </rPh>
    <phoneticPr fontId="1"/>
  </si>
  <si>
    <t>神科</t>
    <rPh sb="0" eb="1">
      <t>カミ</t>
    </rPh>
    <rPh sb="1" eb="2">
      <t>シナ</t>
    </rPh>
    <phoneticPr fontId="1"/>
  </si>
  <si>
    <t>千曲</t>
    <rPh sb="0" eb="2">
      <t>チクマ</t>
    </rPh>
    <phoneticPr fontId="1"/>
  </si>
  <si>
    <t>首位打者</t>
    <rPh sb="0" eb="2">
      <t>シュイ</t>
    </rPh>
    <rPh sb="2" eb="4">
      <t>ダシャ</t>
    </rPh>
    <phoneticPr fontId="1"/>
  </si>
  <si>
    <t>水澤晴彦</t>
    <rPh sb="0" eb="2">
      <t>ミズサワ</t>
    </rPh>
    <rPh sb="2" eb="4">
      <t>ハルヒコ</t>
    </rPh>
    <phoneticPr fontId="1"/>
  </si>
  <si>
    <t>１３打数９安打　打率　0.692</t>
    <rPh sb="2" eb="4">
      <t>ダスウ</t>
    </rPh>
    <rPh sb="5" eb="7">
      <t>アンダ</t>
    </rPh>
    <rPh sb="8" eb="10">
      <t>ダリツ</t>
    </rPh>
    <phoneticPr fontId="1"/>
  </si>
  <si>
    <t>本塁打王</t>
    <rPh sb="0" eb="3">
      <t>ホンルイダ</t>
    </rPh>
    <rPh sb="3" eb="4">
      <t>オウ</t>
    </rPh>
    <phoneticPr fontId="1"/>
  </si>
  <si>
    <t>滝川一幸</t>
    <rPh sb="0" eb="2">
      <t>タキガワ</t>
    </rPh>
    <rPh sb="2" eb="4">
      <t>カズユキ</t>
    </rPh>
    <phoneticPr fontId="1"/>
  </si>
  <si>
    <t>３本</t>
    <rPh sb="1" eb="2">
      <t>ホン</t>
    </rPh>
    <phoneticPr fontId="1"/>
  </si>
  <si>
    <t>打点王</t>
    <rPh sb="0" eb="3">
      <t>ダテンオウ</t>
    </rPh>
    <phoneticPr fontId="1"/>
  </si>
  <si>
    <t>１２点</t>
    <rPh sb="2" eb="3">
      <t>テン</t>
    </rPh>
    <phoneticPr fontId="1"/>
  </si>
  <si>
    <t>盗塁王</t>
    <rPh sb="0" eb="3">
      <t>トウルイオウ</t>
    </rPh>
    <phoneticPr fontId="1"/>
  </si>
  <si>
    <t>饗庭弘志</t>
    <rPh sb="0" eb="2">
      <t>アイバ</t>
    </rPh>
    <rPh sb="2" eb="3">
      <t>ヒロシ</t>
    </rPh>
    <rPh sb="3" eb="4">
      <t>シ</t>
    </rPh>
    <phoneticPr fontId="1"/>
  </si>
  <si>
    <t>最高出塁率</t>
    <rPh sb="0" eb="2">
      <t>サイコウ</t>
    </rPh>
    <rPh sb="2" eb="4">
      <t>シュツルイ</t>
    </rPh>
    <rPh sb="4" eb="5">
      <t>リツ</t>
    </rPh>
    <phoneticPr fontId="1"/>
  </si>
  <si>
    <t>滋野博文</t>
    <rPh sb="0" eb="2">
      <t>シゲノ</t>
    </rPh>
    <rPh sb="2" eb="4">
      <t>ヒロフミ</t>
    </rPh>
    <phoneticPr fontId="1"/>
  </si>
  <si>
    <t>１１打席９出塁</t>
    <rPh sb="2" eb="4">
      <t>ダセキ</t>
    </rPh>
    <rPh sb="5" eb="7">
      <t>シュツルイ</t>
    </rPh>
    <phoneticPr fontId="1"/>
  </si>
  <si>
    <t>４個</t>
    <rPh sb="1" eb="2">
      <t>コ</t>
    </rPh>
    <phoneticPr fontId="1"/>
  </si>
  <si>
    <t>表彰選手案</t>
    <rPh sb="0" eb="2">
      <t>ヒョウショウ</t>
    </rPh>
    <rPh sb="2" eb="4">
      <t>センシュ</t>
    </rPh>
    <rPh sb="4" eb="5">
      <t>アン</t>
    </rPh>
    <phoneticPr fontId="1"/>
  </si>
  <si>
    <t>チーム</t>
    <phoneticPr fontId="1"/>
  </si>
  <si>
    <t>投手年間成績</t>
    <rPh sb="0" eb="2">
      <t>トウシュ</t>
    </rPh>
    <rPh sb="2" eb="4">
      <t>ネンカン</t>
    </rPh>
    <rPh sb="4" eb="6">
      <t>セイセキ</t>
    </rPh>
    <phoneticPr fontId="1"/>
  </si>
</sst>
</file>

<file path=xl/styles.xml><?xml version="1.0" encoding="utf-8"?>
<styleSheet xmlns="http://schemas.openxmlformats.org/spreadsheetml/2006/main">
  <numFmts count="1">
    <numFmt numFmtId="176" formatCode="0.000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1" xfId="0" applyFont="1" applyBorder="1">
      <alignment vertical="center"/>
    </xf>
    <xf numFmtId="12" fontId="2" fillId="0" borderId="1" xfId="0" applyNumberFormat="1" applyFont="1" applyBorder="1">
      <alignment vertical="center"/>
    </xf>
    <xf numFmtId="0" fontId="2" fillId="0" borderId="21" xfId="0" quotePrefix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2" xfId="0" applyFont="1" applyBorder="1">
      <alignment vertical="center"/>
    </xf>
    <xf numFmtId="12" fontId="2" fillId="0" borderId="11" xfId="0" applyNumberFormat="1" applyFont="1" applyBorder="1">
      <alignment vertical="center"/>
    </xf>
    <xf numFmtId="0" fontId="2" fillId="0" borderId="26" xfId="0" applyFont="1" applyBorder="1">
      <alignment vertical="center"/>
    </xf>
    <xf numFmtId="0" fontId="2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12" fontId="2" fillId="0" borderId="1" xfId="0" applyNumberFormat="1" applyFont="1" applyBorder="1" applyAlignment="1">
      <alignment horizontal="left" vertical="center"/>
    </xf>
    <xf numFmtId="0" fontId="2" fillId="0" borderId="17" xfId="0" applyFont="1" applyBorder="1">
      <alignment vertical="center"/>
    </xf>
    <xf numFmtId="0" fontId="2" fillId="0" borderId="19" xfId="0" applyFont="1" applyBorder="1">
      <alignment vertical="center"/>
    </xf>
    <xf numFmtId="12" fontId="2" fillId="0" borderId="11" xfId="0" applyNumberFormat="1" applyFont="1" applyBorder="1" applyAlignment="1">
      <alignment horizontal="left" vertical="center"/>
    </xf>
    <xf numFmtId="12" fontId="2" fillId="0" borderId="17" xfId="0" applyNumberFormat="1" applyFont="1" applyBorder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23" xfId="0" quotePrefix="1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7" xfId="0" quotePrefix="1" applyFont="1" applyBorder="1">
      <alignment vertical="center"/>
    </xf>
    <xf numFmtId="12" fontId="2" fillId="0" borderId="9" xfId="0" applyNumberFormat="1" applyFont="1" applyBorder="1">
      <alignment vertical="center"/>
    </xf>
    <xf numFmtId="0" fontId="2" fillId="0" borderId="17" xfId="0" applyFont="1" applyBorder="1" applyAlignment="1">
      <alignment horizontal="right" vertical="center"/>
    </xf>
    <xf numFmtId="12" fontId="2" fillId="0" borderId="17" xfId="0" applyNumberFormat="1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39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40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42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44" xfId="0" applyFont="1" applyBorder="1">
      <alignment vertical="center"/>
    </xf>
    <xf numFmtId="0" fontId="3" fillId="0" borderId="48" xfId="0" applyFont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5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3" fillId="0" borderId="21" xfId="0" applyNumberFormat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176" fontId="3" fillId="0" borderId="25" xfId="0" applyNumberFormat="1" applyFont="1" applyBorder="1">
      <alignment vertical="center"/>
    </xf>
    <xf numFmtId="0" fontId="3" fillId="0" borderId="17" xfId="0" applyFont="1" applyFill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28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58" xfId="0" applyFont="1" applyBorder="1">
      <alignment vertical="center"/>
    </xf>
    <xf numFmtId="0" fontId="3" fillId="0" borderId="59" xfId="0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176" fontId="3" fillId="0" borderId="47" xfId="0" applyNumberFormat="1" applyFont="1" applyBorder="1">
      <alignment vertical="center"/>
    </xf>
    <xf numFmtId="0" fontId="0" fillId="0" borderId="0" xfId="0" applyFont="1">
      <alignment vertical="center"/>
    </xf>
    <xf numFmtId="0" fontId="0" fillId="0" borderId="7" xfId="0" applyFont="1" applyBorder="1" applyAlignment="1">
      <alignment horizontal="right" vertical="center"/>
    </xf>
    <xf numFmtId="2" fontId="2" fillId="0" borderId="19" xfId="0" applyNumberFormat="1" applyFont="1" applyBorder="1">
      <alignment vertical="center"/>
    </xf>
    <xf numFmtId="2" fontId="2" fillId="0" borderId="21" xfId="0" applyNumberFormat="1" applyFont="1" applyBorder="1">
      <alignment vertical="center"/>
    </xf>
    <xf numFmtId="2" fontId="2" fillId="0" borderId="23" xfId="0" applyNumberFormat="1" applyFont="1" applyBorder="1">
      <alignment vertical="center"/>
    </xf>
    <xf numFmtId="2" fontId="2" fillId="0" borderId="25" xfId="0" applyNumberFormat="1" applyFont="1" applyBorder="1">
      <alignment vertical="center"/>
    </xf>
    <xf numFmtId="2" fontId="2" fillId="0" borderId="28" xfId="0" applyNumberFormat="1" applyFont="1" applyBorder="1">
      <alignment vertical="center"/>
    </xf>
    <xf numFmtId="2" fontId="2" fillId="0" borderId="0" xfId="0" applyNumberFormat="1" applyFont="1">
      <alignment vertical="center"/>
    </xf>
    <xf numFmtId="0" fontId="0" fillId="0" borderId="33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188"/>
  <sheetViews>
    <sheetView tabSelected="1" topLeftCell="A115" workbookViewId="0">
      <selection activeCell="D1" sqref="D1"/>
    </sheetView>
  </sheetViews>
  <sheetFormatPr defaultRowHeight="18.75"/>
  <cols>
    <col min="1" max="1" width="10.25" style="55" customWidth="1"/>
    <col min="2" max="2" width="9" style="55"/>
    <col min="3" max="3" width="6.375" style="55" customWidth="1"/>
    <col min="4" max="4" width="5.875" style="55" customWidth="1"/>
    <col min="5" max="5" width="6" style="55" customWidth="1"/>
    <col min="6" max="6" width="5.75" style="55" customWidth="1"/>
    <col min="7" max="7" width="5.5" style="55" customWidth="1"/>
    <col min="8" max="8" width="5.625" style="55" customWidth="1"/>
    <col min="9" max="10" width="5.5" style="55" customWidth="1"/>
    <col min="11" max="11" width="6.125" style="55" customWidth="1"/>
    <col min="12" max="12" width="6.5" style="55" customWidth="1"/>
    <col min="13" max="14" width="6.375" style="55" customWidth="1"/>
    <col min="15" max="15" width="5.25" style="55" customWidth="1"/>
    <col min="16" max="16" width="5.625" style="55" customWidth="1"/>
    <col min="17" max="17" width="6.25" style="55" customWidth="1"/>
    <col min="18" max="18" width="9" style="55"/>
    <col min="19" max="19" width="9.75" style="55" customWidth="1"/>
    <col min="20" max="20" width="9" style="55"/>
    <col min="21" max="21" width="6.125" style="55" customWidth="1"/>
    <col min="22" max="22" width="5.5" style="55" customWidth="1"/>
    <col min="23" max="23" width="5.125" style="55" customWidth="1"/>
    <col min="24" max="24" width="5" style="55" customWidth="1"/>
    <col min="25" max="25" width="4.875" style="55" customWidth="1"/>
    <col min="26" max="26" width="5" style="55" customWidth="1"/>
    <col min="27" max="27" width="5.25" style="55" customWidth="1"/>
    <col min="28" max="29" width="4.875" style="55" customWidth="1"/>
    <col min="30" max="30" width="6.25" style="55" customWidth="1"/>
    <col min="31" max="31" width="7.125" style="55" customWidth="1"/>
    <col min="32" max="32" width="6.375" style="55" customWidth="1"/>
    <col min="33" max="33" width="7" style="55" customWidth="1"/>
    <col min="34" max="34" width="7.25" style="55" customWidth="1"/>
    <col min="35" max="36" width="9" style="55"/>
    <col min="37" max="37" width="10" style="55" customWidth="1"/>
    <col min="38" max="38" width="7.75" style="55" customWidth="1"/>
    <col min="39" max="39" width="6.5" style="55" customWidth="1"/>
    <col min="40" max="40" width="4.625" style="55" customWidth="1"/>
    <col min="41" max="41" width="5" style="55" customWidth="1"/>
    <col min="42" max="42" width="5.25" style="55" customWidth="1"/>
    <col min="43" max="43" width="5.5" style="55" customWidth="1"/>
    <col min="44" max="45" width="5.625" style="55" customWidth="1"/>
    <col min="46" max="47" width="5.5" style="55" customWidth="1"/>
    <col min="48" max="48" width="6.5" style="55" customWidth="1"/>
    <col min="49" max="49" width="6.625" style="55" customWidth="1"/>
    <col min="50" max="50" width="6.75" style="55" customWidth="1"/>
    <col min="51" max="51" width="4.75" style="55" customWidth="1"/>
    <col min="52" max="52" width="5.5" style="55" customWidth="1"/>
    <col min="53" max="53" width="6.625" style="55" customWidth="1"/>
    <col min="54" max="54" width="9" style="55"/>
    <col min="55" max="55" width="10" style="55" customWidth="1"/>
    <col min="56" max="56" width="8" style="55" customWidth="1"/>
    <col min="57" max="57" width="6.875" style="55" customWidth="1"/>
    <col min="58" max="58" width="5.375" style="55" customWidth="1"/>
    <col min="59" max="59" width="5.5" style="55" customWidth="1"/>
    <col min="60" max="60" width="5.625" style="55" customWidth="1"/>
    <col min="61" max="61" width="5.75" style="55" customWidth="1"/>
    <col min="62" max="62" width="5.875" style="55" customWidth="1"/>
    <col min="63" max="65" width="5.625" style="55" customWidth="1"/>
    <col min="66" max="68" width="6.625" style="55" customWidth="1"/>
    <col min="69" max="69" width="5.5" style="55" customWidth="1"/>
    <col min="70" max="70" width="6" style="55" customWidth="1"/>
    <col min="71" max="71" width="6.75" style="55" customWidth="1"/>
    <col min="72" max="72" width="9" style="55"/>
    <col min="73" max="73" width="9.625" style="55" customWidth="1"/>
    <col min="74" max="74" width="8.125" style="55" customWidth="1"/>
    <col min="75" max="75" width="6.75" style="55" customWidth="1"/>
    <col min="76" max="76" width="5.625" style="55" customWidth="1"/>
    <col min="77" max="77" width="5.375" style="55" customWidth="1"/>
    <col min="78" max="78" width="5.625" style="55" customWidth="1"/>
    <col min="79" max="79" width="5.75" style="55" customWidth="1"/>
    <col min="80" max="80" width="5.5" style="55" customWidth="1"/>
    <col min="81" max="81" width="5.875" style="55" customWidth="1"/>
    <col min="82" max="83" width="5.75" style="55" customWidth="1"/>
    <col min="84" max="84" width="6.625" style="55" customWidth="1"/>
    <col min="85" max="85" width="6.5" style="55" customWidth="1"/>
    <col min="86" max="86" width="6.625" style="55" customWidth="1"/>
    <col min="87" max="87" width="5.75" style="55" customWidth="1"/>
    <col min="88" max="88" width="5.875" style="55" customWidth="1"/>
    <col min="89" max="89" width="6.625" style="55" customWidth="1"/>
    <col min="90" max="90" width="9" style="55"/>
    <col min="91" max="91" width="9.625" style="55" customWidth="1"/>
    <col min="92" max="92" width="8.125" style="55" customWidth="1"/>
    <col min="93" max="93" width="7" style="55" customWidth="1"/>
    <col min="94" max="94" width="5.5" style="55" customWidth="1"/>
    <col min="95" max="95" width="5.75" style="55" customWidth="1"/>
    <col min="96" max="96" width="5.375" style="55" customWidth="1"/>
    <col min="97" max="97" width="5.5" style="55" customWidth="1"/>
    <col min="98" max="98" width="5.25" style="55" customWidth="1"/>
    <col min="99" max="101" width="5.75" style="55" customWidth="1"/>
    <col min="102" max="102" width="6.375" style="55" customWidth="1"/>
    <col min="103" max="103" width="6.5" style="55" customWidth="1"/>
    <col min="104" max="104" width="6.625" style="55" customWidth="1"/>
    <col min="105" max="105" width="5.625" style="55" customWidth="1"/>
    <col min="106" max="106" width="7" style="55" customWidth="1"/>
    <col min="107" max="107" width="6.5" style="55" customWidth="1"/>
    <col min="108" max="16384" width="9" style="55"/>
  </cols>
  <sheetData>
    <row r="1" spans="1:107">
      <c r="B1" s="55" t="s">
        <v>163</v>
      </c>
      <c r="D1" t="s">
        <v>30</v>
      </c>
    </row>
    <row r="2" spans="1:107" ht="19.5" thickBot="1">
      <c r="A2" s="55" t="s">
        <v>0</v>
      </c>
      <c r="B2" s="55" t="s">
        <v>17</v>
      </c>
      <c r="E2" s="55" t="s">
        <v>242</v>
      </c>
      <c r="S2" s="55" t="s">
        <v>0</v>
      </c>
      <c r="T2" s="55" t="s">
        <v>48</v>
      </c>
      <c r="W2" s="55" t="s">
        <v>242</v>
      </c>
      <c r="AK2" s="55" t="s">
        <v>0</v>
      </c>
      <c r="AL2" s="55" t="s">
        <v>61</v>
      </c>
      <c r="BC2" s="55" t="s">
        <v>0</v>
      </c>
      <c r="BD2" s="55" t="s">
        <v>92</v>
      </c>
      <c r="BU2" s="55" t="s">
        <v>0</v>
      </c>
      <c r="BV2" s="55" t="s">
        <v>103</v>
      </c>
      <c r="CM2" s="55" t="s">
        <v>0</v>
      </c>
      <c r="CN2" s="55" t="s">
        <v>117</v>
      </c>
    </row>
    <row r="3" spans="1:107" ht="19.5" thickBot="1">
      <c r="A3" s="56" t="s">
        <v>1</v>
      </c>
      <c r="B3" s="56" t="s">
        <v>2</v>
      </c>
      <c r="C3" s="56" t="s">
        <v>3</v>
      </c>
      <c r="D3" s="56" t="s">
        <v>4</v>
      </c>
      <c r="E3" s="56" t="s">
        <v>15</v>
      </c>
      <c r="F3" s="56" t="s">
        <v>6</v>
      </c>
      <c r="G3" s="56" t="s">
        <v>5</v>
      </c>
      <c r="H3" s="56" t="s">
        <v>12</v>
      </c>
      <c r="I3" s="56" t="s">
        <v>7</v>
      </c>
      <c r="J3" s="56" t="s">
        <v>67</v>
      </c>
      <c r="K3" s="56" t="s">
        <v>68</v>
      </c>
      <c r="L3" s="56" t="s">
        <v>9</v>
      </c>
      <c r="M3" s="56" t="s">
        <v>10</v>
      </c>
      <c r="N3" s="56" t="s">
        <v>11</v>
      </c>
      <c r="O3" s="56" t="s">
        <v>20</v>
      </c>
      <c r="P3" s="56" t="s">
        <v>13</v>
      </c>
      <c r="Q3" s="56" t="s">
        <v>14</v>
      </c>
      <c r="S3" s="57" t="s">
        <v>1</v>
      </c>
      <c r="T3" s="57" t="s">
        <v>2</v>
      </c>
      <c r="U3" s="57" t="s">
        <v>3</v>
      </c>
      <c r="V3" s="57" t="s">
        <v>4</v>
      </c>
      <c r="W3" s="57" t="s">
        <v>15</v>
      </c>
      <c r="X3" s="57" t="s">
        <v>6</v>
      </c>
      <c r="Y3" s="57" t="s">
        <v>5</v>
      </c>
      <c r="Z3" s="57" t="s">
        <v>12</v>
      </c>
      <c r="AA3" s="57" t="s">
        <v>7</v>
      </c>
      <c r="AB3" s="58" t="s">
        <v>8</v>
      </c>
      <c r="AC3" s="57" t="s">
        <v>68</v>
      </c>
      <c r="AD3" s="57" t="s">
        <v>9</v>
      </c>
      <c r="AE3" s="57" t="s">
        <v>10</v>
      </c>
      <c r="AF3" s="57" t="s">
        <v>11</v>
      </c>
      <c r="AG3" s="57" t="s">
        <v>20</v>
      </c>
      <c r="AH3" s="57" t="s">
        <v>13</v>
      </c>
      <c r="AI3" s="57" t="s">
        <v>14</v>
      </c>
      <c r="AK3" s="56" t="s">
        <v>1</v>
      </c>
      <c r="AL3" s="56" t="s">
        <v>2</v>
      </c>
      <c r="AM3" s="56" t="s">
        <v>3</v>
      </c>
      <c r="AN3" s="56" t="s">
        <v>4</v>
      </c>
      <c r="AO3" s="56" t="s">
        <v>15</v>
      </c>
      <c r="AP3" s="56" t="s">
        <v>6</v>
      </c>
      <c r="AQ3" s="56" t="s">
        <v>5</v>
      </c>
      <c r="AR3" s="56" t="s">
        <v>12</v>
      </c>
      <c r="AS3" s="56" t="s">
        <v>7</v>
      </c>
      <c r="AT3" s="59" t="s">
        <v>8</v>
      </c>
      <c r="AU3" s="56" t="s">
        <v>68</v>
      </c>
      <c r="AV3" s="56" t="s">
        <v>9</v>
      </c>
      <c r="AW3" s="56" t="s">
        <v>10</v>
      </c>
      <c r="AX3" s="56" t="s">
        <v>11</v>
      </c>
      <c r="AY3" s="56" t="s">
        <v>20</v>
      </c>
      <c r="AZ3" s="56" t="s">
        <v>13</v>
      </c>
      <c r="BA3" s="56" t="s">
        <v>14</v>
      </c>
      <c r="BC3" s="60" t="s">
        <v>1</v>
      </c>
      <c r="BD3" s="61" t="s">
        <v>2</v>
      </c>
      <c r="BE3" s="61" t="s">
        <v>3</v>
      </c>
      <c r="BF3" s="61" t="s">
        <v>4</v>
      </c>
      <c r="BG3" s="61" t="s">
        <v>15</v>
      </c>
      <c r="BH3" s="61" t="s">
        <v>6</v>
      </c>
      <c r="BI3" s="61" t="s">
        <v>5</v>
      </c>
      <c r="BJ3" s="61" t="s">
        <v>12</v>
      </c>
      <c r="BK3" s="61" t="s">
        <v>7</v>
      </c>
      <c r="BL3" s="61" t="s">
        <v>8</v>
      </c>
      <c r="BM3" s="61" t="s">
        <v>68</v>
      </c>
      <c r="BN3" s="61" t="s">
        <v>9</v>
      </c>
      <c r="BO3" s="61" t="s">
        <v>10</v>
      </c>
      <c r="BP3" s="61" t="s">
        <v>11</v>
      </c>
      <c r="BQ3" s="61" t="s">
        <v>20</v>
      </c>
      <c r="BR3" s="61" t="s">
        <v>13</v>
      </c>
      <c r="BS3" s="62" t="s">
        <v>14</v>
      </c>
      <c r="BU3" s="60" t="s">
        <v>1</v>
      </c>
      <c r="BV3" s="61" t="s">
        <v>2</v>
      </c>
      <c r="BW3" s="61" t="s">
        <v>3</v>
      </c>
      <c r="BX3" s="61" t="s">
        <v>4</v>
      </c>
      <c r="BY3" s="61" t="s">
        <v>15</v>
      </c>
      <c r="BZ3" s="61" t="s">
        <v>6</v>
      </c>
      <c r="CA3" s="61" t="s">
        <v>5</v>
      </c>
      <c r="CB3" s="61" t="s">
        <v>12</v>
      </c>
      <c r="CC3" s="61" t="s">
        <v>7</v>
      </c>
      <c r="CD3" s="63" t="s">
        <v>8</v>
      </c>
      <c r="CE3" s="61" t="s">
        <v>68</v>
      </c>
      <c r="CF3" s="61" t="s">
        <v>9</v>
      </c>
      <c r="CG3" s="61" t="s">
        <v>10</v>
      </c>
      <c r="CH3" s="61" t="s">
        <v>11</v>
      </c>
      <c r="CI3" s="61" t="s">
        <v>20</v>
      </c>
      <c r="CJ3" s="61" t="s">
        <v>13</v>
      </c>
      <c r="CK3" s="62" t="s">
        <v>14</v>
      </c>
      <c r="CM3" s="57" t="s">
        <v>1</v>
      </c>
      <c r="CN3" s="57" t="s">
        <v>2</v>
      </c>
      <c r="CO3" s="57" t="s">
        <v>3</v>
      </c>
      <c r="CP3" s="57" t="s">
        <v>4</v>
      </c>
      <c r="CQ3" s="57" t="s">
        <v>15</v>
      </c>
      <c r="CR3" s="57" t="s">
        <v>6</v>
      </c>
      <c r="CS3" s="57" t="s">
        <v>5</v>
      </c>
      <c r="CT3" s="57" t="s">
        <v>12</v>
      </c>
      <c r="CU3" s="57" t="s">
        <v>7</v>
      </c>
      <c r="CV3" s="58" t="s">
        <v>8</v>
      </c>
      <c r="CW3" s="57" t="s">
        <v>68</v>
      </c>
      <c r="CX3" s="57" t="s">
        <v>9</v>
      </c>
      <c r="CY3" s="57" t="s">
        <v>10</v>
      </c>
      <c r="CZ3" s="57" t="s">
        <v>11</v>
      </c>
      <c r="DA3" s="57" t="s">
        <v>20</v>
      </c>
      <c r="DB3" s="57" t="s">
        <v>13</v>
      </c>
      <c r="DC3" s="57" t="s">
        <v>14</v>
      </c>
    </row>
    <row r="4" spans="1:107">
      <c r="A4" s="64" t="s">
        <v>18</v>
      </c>
      <c r="B4" s="65" t="s">
        <v>19</v>
      </c>
      <c r="C4" s="66">
        <v>3</v>
      </c>
      <c r="D4" s="65">
        <v>2</v>
      </c>
      <c r="E4" s="66">
        <v>1</v>
      </c>
      <c r="F4" s="65">
        <v>2</v>
      </c>
      <c r="G4" s="66">
        <v>2</v>
      </c>
      <c r="H4" s="65"/>
      <c r="I4" s="66">
        <v>1</v>
      </c>
      <c r="J4" s="65"/>
      <c r="K4" s="66"/>
      <c r="L4" s="66"/>
      <c r="M4" s="65"/>
      <c r="N4" s="66"/>
      <c r="O4" s="65">
        <v>1</v>
      </c>
      <c r="P4" s="66"/>
      <c r="Q4" s="67"/>
      <c r="S4" s="68" t="s">
        <v>49</v>
      </c>
      <c r="T4" s="69" t="s">
        <v>45</v>
      </c>
      <c r="U4" s="68">
        <v>3</v>
      </c>
      <c r="V4" s="69">
        <v>2</v>
      </c>
      <c r="W4" s="68">
        <v>2</v>
      </c>
      <c r="X4" s="69">
        <v>2</v>
      </c>
      <c r="Y4" s="68">
        <v>1</v>
      </c>
      <c r="Z4" s="69"/>
      <c r="AA4" s="68">
        <v>1</v>
      </c>
      <c r="AB4" s="69"/>
      <c r="AC4" s="68"/>
      <c r="AD4" s="68"/>
      <c r="AE4" s="69"/>
      <c r="AF4" s="68"/>
      <c r="AG4" s="69"/>
      <c r="AH4" s="68"/>
      <c r="AI4" s="70"/>
      <c r="AK4" s="64" t="s">
        <v>62</v>
      </c>
      <c r="AL4" s="65" t="s">
        <v>63</v>
      </c>
      <c r="AM4" s="66">
        <v>3</v>
      </c>
      <c r="AN4" s="65">
        <v>1</v>
      </c>
      <c r="AO4" s="66">
        <v>0</v>
      </c>
      <c r="AP4" s="65">
        <v>2</v>
      </c>
      <c r="AQ4" s="66"/>
      <c r="AR4" s="65"/>
      <c r="AS4" s="66">
        <v>2</v>
      </c>
      <c r="AT4" s="65"/>
      <c r="AU4" s="66"/>
      <c r="AV4" s="66"/>
      <c r="AW4" s="65"/>
      <c r="AX4" s="66"/>
      <c r="AY4" s="65"/>
      <c r="AZ4" s="66"/>
      <c r="BA4" s="67"/>
      <c r="BC4" s="71" t="s">
        <v>93</v>
      </c>
      <c r="BD4" s="72" t="s">
        <v>94</v>
      </c>
      <c r="BE4" s="72">
        <v>3</v>
      </c>
      <c r="BF4" s="72">
        <v>2</v>
      </c>
      <c r="BG4" s="72">
        <v>0</v>
      </c>
      <c r="BH4" s="72"/>
      <c r="BI4" s="72"/>
      <c r="BJ4" s="72">
        <v>1</v>
      </c>
      <c r="BK4" s="72"/>
      <c r="BL4" s="72"/>
      <c r="BM4" s="72"/>
      <c r="BN4" s="72"/>
      <c r="BO4" s="72"/>
      <c r="BP4" s="72"/>
      <c r="BQ4" s="72"/>
      <c r="BR4" s="72"/>
      <c r="BS4" s="73"/>
      <c r="BU4" s="64" t="s">
        <v>104</v>
      </c>
      <c r="BV4" s="65" t="s">
        <v>105</v>
      </c>
      <c r="BW4" s="66">
        <v>3</v>
      </c>
      <c r="BX4" s="65">
        <v>3</v>
      </c>
      <c r="BY4" s="66">
        <v>1</v>
      </c>
      <c r="BZ4" s="65">
        <v>1</v>
      </c>
      <c r="CA4" s="66">
        <v>2</v>
      </c>
      <c r="CB4" s="65"/>
      <c r="CC4" s="66"/>
      <c r="CD4" s="65"/>
      <c r="CE4" s="66"/>
      <c r="CF4" s="66">
        <v>1</v>
      </c>
      <c r="CG4" s="65"/>
      <c r="CH4" s="66"/>
      <c r="CI4" s="65"/>
      <c r="CJ4" s="66"/>
      <c r="CK4" s="67"/>
      <c r="CM4" s="68" t="s">
        <v>118</v>
      </c>
      <c r="CN4" s="69" t="s">
        <v>105</v>
      </c>
      <c r="CO4" s="68">
        <v>2</v>
      </c>
      <c r="CP4" s="69">
        <v>2</v>
      </c>
      <c r="CQ4" s="68">
        <v>2</v>
      </c>
      <c r="CR4" s="69">
        <v>2</v>
      </c>
      <c r="CS4" s="68"/>
      <c r="CT4" s="69"/>
      <c r="CU4" s="68"/>
      <c r="CV4" s="69"/>
      <c r="CW4" s="68"/>
      <c r="CX4" s="68"/>
      <c r="CY4" s="69"/>
      <c r="CZ4" s="68"/>
      <c r="DA4" s="69">
        <v>2</v>
      </c>
      <c r="DB4" s="68"/>
      <c r="DC4" s="70"/>
    </row>
    <row r="5" spans="1:107" ht="19.5" thickBot="1">
      <c r="A5" s="74"/>
      <c r="B5" s="75" t="s">
        <v>77</v>
      </c>
      <c r="C5" s="76">
        <v>4</v>
      </c>
      <c r="D5" s="77">
        <v>0</v>
      </c>
      <c r="E5" s="76">
        <v>0</v>
      </c>
      <c r="F5" s="76">
        <v>2</v>
      </c>
      <c r="G5" s="76">
        <v>1</v>
      </c>
      <c r="H5" s="76"/>
      <c r="I5" s="76">
        <v>4</v>
      </c>
      <c r="J5" s="76"/>
      <c r="K5" s="76"/>
      <c r="L5" s="76"/>
      <c r="M5" s="76"/>
      <c r="N5" s="76"/>
      <c r="O5" s="77"/>
      <c r="P5" s="78"/>
      <c r="Q5" s="79"/>
      <c r="R5" s="80"/>
      <c r="S5" s="77"/>
      <c r="T5" s="81" t="s">
        <v>77</v>
      </c>
      <c r="U5" s="77">
        <v>3</v>
      </c>
      <c r="V5" s="78">
        <v>1</v>
      </c>
      <c r="W5" s="77">
        <v>0</v>
      </c>
      <c r="X5" s="82">
        <v>2</v>
      </c>
      <c r="Y5" s="77"/>
      <c r="Z5" s="78"/>
      <c r="AA5" s="77">
        <v>2</v>
      </c>
      <c r="AB5" s="78"/>
      <c r="AC5" s="77"/>
      <c r="AD5" s="77"/>
      <c r="AE5" s="78"/>
      <c r="AF5" s="77"/>
      <c r="AG5" s="78"/>
      <c r="AH5" s="77"/>
      <c r="AI5" s="80"/>
      <c r="AK5" s="83"/>
      <c r="AL5" s="84" t="s">
        <v>86</v>
      </c>
      <c r="AM5" s="85">
        <v>2</v>
      </c>
      <c r="AN5" s="86">
        <v>2</v>
      </c>
      <c r="AO5" s="85">
        <v>1</v>
      </c>
      <c r="AP5" s="87">
        <v>1</v>
      </c>
      <c r="AQ5" s="85"/>
      <c r="AR5" s="86"/>
      <c r="AS5" s="85"/>
      <c r="AT5" s="86"/>
      <c r="AU5" s="85"/>
      <c r="AV5" s="85"/>
      <c r="AW5" s="86"/>
      <c r="AX5" s="85"/>
      <c r="AY5" s="86"/>
      <c r="AZ5" s="85"/>
      <c r="BA5" s="88"/>
      <c r="BC5" s="89"/>
      <c r="BD5" s="90" t="s">
        <v>129</v>
      </c>
      <c r="BE5" s="91">
        <v>3</v>
      </c>
      <c r="BF5" s="91">
        <v>2</v>
      </c>
      <c r="BG5" s="91">
        <v>0</v>
      </c>
      <c r="BH5" s="91"/>
      <c r="BI5" s="91">
        <v>1</v>
      </c>
      <c r="BJ5" s="91"/>
      <c r="BK5" s="91">
        <v>1</v>
      </c>
      <c r="BL5" s="91"/>
      <c r="BM5" s="91">
        <v>1</v>
      </c>
      <c r="BN5" s="91"/>
      <c r="BO5" s="91"/>
      <c r="BP5" s="91"/>
      <c r="BQ5" s="91"/>
      <c r="BR5" s="91"/>
      <c r="BS5" s="92"/>
      <c r="BU5" s="83"/>
      <c r="BV5" s="82" t="s">
        <v>142</v>
      </c>
      <c r="BW5" s="77">
        <v>3</v>
      </c>
      <c r="BX5" s="77">
        <v>3</v>
      </c>
      <c r="BY5" s="80">
        <v>3</v>
      </c>
      <c r="BZ5" s="82">
        <v>3</v>
      </c>
      <c r="CA5" s="77">
        <v>2</v>
      </c>
      <c r="CB5" s="78"/>
      <c r="CC5" s="77"/>
      <c r="CD5" s="78"/>
      <c r="CE5" s="77"/>
      <c r="CF5" s="77"/>
      <c r="CG5" s="78"/>
      <c r="CH5" s="77"/>
      <c r="CI5" s="78"/>
      <c r="CJ5" s="77"/>
      <c r="CK5" s="93"/>
      <c r="CM5" s="77"/>
      <c r="CN5" s="94"/>
      <c r="CO5" s="85"/>
      <c r="CP5" s="86"/>
      <c r="CQ5" s="85"/>
      <c r="CR5" s="86"/>
      <c r="CS5" s="85"/>
      <c r="CT5" s="86"/>
      <c r="CU5" s="85"/>
      <c r="CV5" s="86"/>
      <c r="CW5" s="85"/>
      <c r="CX5" s="85"/>
      <c r="CY5" s="86"/>
      <c r="CZ5" s="85"/>
      <c r="DA5" s="86"/>
      <c r="DB5" s="85"/>
      <c r="DC5" s="95"/>
    </row>
    <row r="6" spans="1:107" ht="19.5" thickBot="1">
      <c r="A6" s="83"/>
      <c r="B6" s="84" t="s">
        <v>139</v>
      </c>
      <c r="C6" s="85">
        <v>3</v>
      </c>
      <c r="D6" s="86">
        <v>1</v>
      </c>
      <c r="E6" s="85">
        <v>1</v>
      </c>
      <c r="F6" s="87">
        <v>3</v>
      </c>
      <c r="G6" s="85">
        <v>3</v>
      </c>
      <c r="H6" s="86"/>
      <c r="I6" s="85">
        <v>1</v>
      </c>
      <c r="J6" s="87">
        <v>1</v>
      </c>
      <c r="K6" s="85"/>
      <c r="L6" s="85">
        <v>1</v>
      </c>
      <c r="M6" s="86"/>
      <c r="N6" s="85"/>
      <c r="O6" s="86"/>
      <c r="P6" s="85"/>
      <c r="Q6" s="88"/>
      <c r="S6" s="77"/>
      <c r="T6" s="94"/>
      <c r="U6" s="85"/>
      <c r="V6" s="86"/>
      <c r="W6" s="85"/>
      <c r="X6" s="86"/>
      <c r="Y6" s="85"/>
      <c r="Z6" s="86"/>
      <c r="AA6" s="85"/>
      <c r="AB6" s="86"/>
      <c r="AC6" s="85"/>
      <c r="AD6" s="85"/>
      <c r="AE6" s="86"/>
      <c r="AF6" s="85"/>
      <c r="AG6" s="86"/>
      <c r="AH6" s="85"/>
      <c r="AI6" s="95"/>
      <c r="AK6" s="83"/>
      <c r="AL6" s="81" t="s">
        <v>167</v>
      </c>
      <c r="AM6" s="77">
        <v>2</v>
      </c>
      <c r="AN6" s="78">
        <v>2</v>
      </c>
      <c r="AO6" s="77">
        <v>0</v>
      </c>
      <c r="AP6" s="78"/>
      <c r="AQ6" s="77"/>
      <c r="AR6" s="78"/>
      <c r="AS6" s="77"/>
      <c r="AT6" s="78"/>
      <c r="AU6" s="77"/>
      <c r="AV6" s="77"/>
      <c r="AW6" s="78"/>
      <c r="AX6" s="77"/>
      <c r="AY6" s="78"/>
      <c r="AZ6" s="77"/>
      <c r="BA6" s="93"/>
      <c r="BC6" s="89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7"/>
      <c r="BU6" s="83"/>
      <c r="BV6" s="84" t="s">
        <v>150</v>
      </c>
      <c r="BW6" s="85">
        <v>3</v>
      </c>
      <c r="BX6" s="86">
        <v>3</v>
      </c>
      <c r="BY6" s="85">
        <v>0</v>
      </c>
      <c r="BZ6" s="86"/>
      <c r="CA6" s="85"/>
      <c r="CB6" s="86"/>
      <c r="CC6" s="85"/>
      <c r="CD6" s="86"/>
      <c r="CE6" s="85"/>
      <c r="CF6" s="85"/>
      <c r="CG6" s="86"/>
      <c r="CH6" s="85"/>
      <c r="CI6" s="86"/>
      <c r="CJ6" s="85"/>
      <c r="CK6" s="88"/>
      <c r="CM6" s="77"/>
      <c r="CN6" s="81" t="s">
        <v>165</v>
      </c>
      <c r="CO6" s="77">
        <v>4</v>
      </c>
      <c r="CP6" s="78">
        <v>4</v>
      </c>
      <c r="CQ6" s="77">
        <v>2</v>
      </c>
      <c r="CR6" s="82">
        <v>2</v>
      </c>
      <c r="CS6" s="77">
        <v>1</v>
      </c>
      <c r="CT6" s="78"/>
      <c r="CU6" s="77"/>
      <c r="CV6" s="78"/>
      <c r="CW6" s="77"/>
      <c r="CX6" s="77"/>
      <c r="CY6" s="78"/>
      <c r="CZ6" s="77"/>
      <c r="DA6" s="78">
        <v>1</v>
      </c>
      <c r="DB6" s="77"/>
      <c r="DC6" s="80"/>
    </row>
    <row r="7" spans="1:107">
      <c r="A7" s="83"/>
      <c r="B7" s="81" t="s">
        <v>164</v>
      </c>
      <c r="C7" s="77">
        <v>3</v>
      </c>
      <c r="D7" s="81">
        <v>2</v>
      </c>
      <c r="E7" s="77">
        <v>1</v>
      </c>
      <c r="F7" s="82">
        <v>2</v>
      </c>
      <c r="G7" s="77"/>
      <c r="H7" s="78"/>
      <c r="I7" s="77">
        <v>1</v>
      </c>
      <c r="J7" s="78"/>
      <c r="K7" s="77"/>
      <c r="L7" s="77"/>
      <c r="M7" s="78"/>
      <c r="N7" s="77"/>
      <c r="O7" s="78"/>
      <c r="P7" s="77"/>
      <c r="Q7" s="93"/>
      <c r="S7" s="77"/>
      <c r="T7" s="81" t="s">
        <v>244</v>
      </c>
      <c r="U7" s="77">
        <v>3</v>
      </c>
      <c r="V7" s="78">
        <v>3</v>
      </c>
      <c r="W7" s="77">
        <v>1</v>
      </c>
      <c r="X7" s="78"/>
      <c r="Y7" s="77"/>
      <c r="Z7" s="78"/>
      <c r="AA7" s="77"/>
      <c r="AB7" s="78"/>
      <c r="AC7" s="77">
        <v>1</v>
      </c>
      <c r="AD7" s="77"/>
      <c r="AE7" s="78"/>
      <c r="AF7" s="77"/>
      <c r="AG7" s="78"/>
      <c r="AH7" s="77"/>
      <c r="AI7" s="80"/>
      <c r="AK7" s="83"/>
      <c r="AL7" s="81" t="s">
        <v>173</v>
      </c>
      <c r="AM7" s="77">
        <v>3</v>
      </c>
      <c r="AN7" s="81">
        <v>2</v>
      </c>
      <c r="AO7" s="77">
        <v>0</v>
      </c>
      <c r="AP7" s="82">
        <v>1</v>
      </c>
      <c r="AQ7" s="77"/>
      <c r="AR7" s="78"/>
      <c r="AS7" s="77">
        <v>1</v>
      </c>
      <c r="AT7" s="78"/>
      <c r="AU7" s="77"/>
      <c r="AV7" s="77"/>
      <c r="AW7" s="78"/>
      <c r="AX7" s="77"/>
      <c r="AY7" s="78"/>
      <c r="AZ7" s="77"/>
      <c r="BA7" s="93"/>
      <c r="BC7" s="89"/>
      <c r="BD7" s="98" t="s">
        <v>250</v>
      </c>
      <c r="BE7" s="98">
        <v>3</v>
      </c>
      <c r="BF7" s="98">
        <v>2</v>
      </c>
      <c r="BG7" s="98">
        <v>1</v>
      </c>
      <c r="BH7" s="98">
        <v>1</v>
      </c>
      <c r="BI7" s="98"/>
      <c r="BJ7" s="98">
        <v>1</v>
      </c>
      <c r="BK7" s="98"/>
      <c r="BL7" s="98"/>
      <c r="BM7" s="98"/>
      <c r="BN7" s="98"/>
      <c r="BO7" s="98"/>
      <c r="BP7" s="98"/>
      <c r="BQ7" s="98"/>
      <c r="BR7" s="98"/>
      <c r="BS7" s="99"/>
      <c r="BU7" s="83"/>
      <c r="BV7" s="78" t="s">
        <v>250</v>
      </c>
      <c r="BW7" s="77">
        <v>2</v>
      </c>
      <c r="BX7" s="78">
        <v>2</v>
      </c>
      <c r="BY7" s="77">
        <v>1</v>
      </c>
      <c r="BZ7" s="78"/>
      <c r="CA7" s="77"/>
      <c r="CB7" s="78"/>
      <c r="CC7" s="77"/>
      <c r="CD7" s="78"/>
      <c r="CE7" s="77"/>
      <c r="CF7" s="77"/>
      <c r="CG7" s="78"/>
      <c r="CH7" s="77"/>
      <c r="CI7" s="78">
        <v>1</v>
      </c>
      <c r="CJ7" s="77"/>
      <c r="CK7" s="93"/>
      <c r="CM7" s="77"/>
      <c r="CN7" s="81" t="s">
        <v>167</v>
      </c>
      <c r="CO7" s="77">
        <v>2</v>
      </c>
      <c r="CP7" s="78">
        <v>1</v>
      </c>
      <c r="CQ7" s="77">
        <v>0</v>
      </c>
      <c r="CR7" s="78"/>
      <c r="CS7" s="77"/>
      <c r="CT7" s="78"/>
      <c r="CU7" s="77"/>
      <c r="CV7" s="78">
        <v>1</v>
      </c>
      <c r="CW7" s="77"/>
      <c r="CX7" s="77"/>
      <c r="CY7" s="78"/>
      <c r="CZ7" s="77"/>
      <c r="DA7" s="78"/>
      <c r="DB7" s="77"/>
      <c r="DC7" s="80"/>
    </row>
    <row r="8" spans="1:107" ht="19.5" thickBot="1">
      <c r="A8" s="83"/>
      <c r="B8" s="81" t="s">
        <v>173</v>
      </c>
      <c r="C8" s="77">
        <v>4</v>
      </c>
      <c r="D8" s="81">
        <v>3</v>
      </c>
      <c r="E8" s="77">
        <v>1</v>
      </c>
      <c r="F8" s="82">
        <v>2</v>
      </c>
      <c r="G8" s="77">
        <v>4</v>
      </c>
      <c r="H8" s="78"/>
      <c r="I8" s="77">
        <v>1</v>
      </c>
      <c r="J8" s="78"/>
      <c r="K8" s="77">
        <v>1</v>
      </c>
      <c r="L8" s="77">
        <v>1</v>
      </c>
      <c r="M8" s="78"/>
      <c r="N8" s="77"/>
      <c r="O8" s="78">
        <v>1</v>
      </c>
      <c r="P8" s="77"/>
      <c r="Q8" s="93"/>
      <c r="S8" s="77"/>
      <c r="T8" s="81" t="s">
        <v>240</v>
      </c>
      <c r="U8" s="77">
        <v>2</v>
      </c>
      <c r="V8" s="81">
        <v>2</v>
      </c>
      <c r="W8" s="77"/>
      <c r="X8" s="78"/>
      <c r="Y8" s="77"/>
      <c r="Z8" s="78"/>
      <c r="AA8" s="77"/>
      <c r="AB8" s="78"/>
      <c r="AC8" s="77"/>
      <c r="AD8" s="77"/>
      <c r="AE8" s="78"/>
      <c r="AF8" s="77"/>
      <c r="AG8" s="78"/>
      <c r="AH8" s="77"/>
      <c r="AI8" s="80"/>
      <c r="AK8" s="100" t="s">
        <v>16</v>
      </c>
      <c r="AL8" s="96"/>
      <c r="AM8" s="96">
        <f t="shared" ref="AM8:AY8" si="0">SUM(AM4:AM7)</f>
        <v>10</v>
      </c>
      <c r="AN8" s="96">
        <f t="shared" si="0"/>
        <v>7</v>
      </c>
      <c r="AO8" s="96">
        <f t="shared" si="0"/>
        <v>1</v>
      </c>
      <c r="AP8" s="96">
        <f t="shared" si="0"/>
        <v>4</v>
      </c>
      <c r="AQ8" s="96">
        <f t="shared" si="0"/>
        <v>0</v>
      </c>
      <c r="AR8" s="96">
        <f t="shared" si="0"/>
        <v>0</v>
      </c>
      <c r="AS8" s="96">
        <f t="shared" si="0"/>
        <v>3</v>
      </c>
      <c r="AT8" s="96">
        <f t="shared" si="0"/>
        <v>0</v>
      </c>
      <c r="AU8" s="96">
        <f t="shared" si="0"/>
        <v>0</v>
      </c>
      <c r="AV8" s="96">
        <f t="shared" si="0"/>
        <v>0</v>
      </c>
      <c r="AW8" s="96">
        <f t="shared" si="0"/>
        <v>0</v>
      </c>
      <c r="AX8" s="96">
        <f t="shared" si="0"/>
        <v>0</v>
      </c>
      <c r="AY8" s="96">
        <f t="shared" si="0"/>
        <v>0</v>
      </c>
      <c r="AZ8" s="101">
        <f>AO8/AN8</f>
        <v>0.14285714285714285</v>
      </c>
      <c r="BA8" s="102">
        <f>(AO8+AR8+AS8+AT8)/AM8</f>
        <v>0.4</v>
      </c>
      <c r="BC8" s="89"/>
      <c r="BD8" s="91" t="s">
        <v>258</v>
      </c>
      <c r="BE8" s="91">
        <v>4</v>
      </c>
      <c r="BF8" s="91">
        <v>4</v>
      </c>
      <c r="BG8" s="91">
        <v>1</v>
      </c>
      <c r="BH8" s="91">
        <v>1</v>
      </c>
      <c r="BI8" s="91">
        <v>1</v>
      </c>
      <c r="BJ8" s="91"/>
      <c r="BK8" s="91"/>
      <c r="BL8" s="91"/>
      <c r="BM8" s="91"/>
      <c r="BN8" s="91"/>
      <c r="BO8" s="91"/>
      <c r="BP8" s="91"/>
      <c r="BQ8" s="91"/>
      <c r="BR8" s="91"/>
      <c r="BS8" s="92"/>
      <c r="BU8" s="83"/>
      <c r="BV8" s="78" t="s">
        <v>105</v>
      </c>
      <c r="BW8" s="77">
        <v>3</v>
      </c>
      <c r="BX8" s="78">
        <v>2</v>
      </c>
      <c r="BY8" s="77">
        <v>1</v>
      </c>
      <c r="BZ8" s="78"/>
      <c r="CA8" s="77"/>
      <c r="CB8" s="78"/>
      <c r="CC8" s="77">
        <v>1</v>
      </c>
      <c r="CD8" s="78"/>
      <c r="CE8" s="77"/>
      <c r="CF8" s="77"/>
      <c r="CG8" s="78"/>
      <c r="CH8" s="77"/>
      <c r="CI8" s="78">
        <v>1</v>
      </c>
      <c r="CJ8" s="77"/>
      <c r="CK8" s="93"/>
      <c r="CM8" s="98"/>
      <c r="CN8" s="103"/>
      <c r="CO8" s="98"/>
      <c r="CP8" s="103"/>
      <c r="CQ8" s="98"/>
      <c r="CR8" s="103"/>
      <c r="CS8" s="98"/>
      <c r="CT8" s="103"/>
      <c r="CU8" s="98"/>
      <c r="CV8" s="103"/>
      <c r="CW8" s="98"/>
      <c r="CX8" s="98"/>
      <c r="CY8" s="103"/>
      <c r="CZ8" s="98"/>
      <c r="DA8" s="103"/>
      <c r="DB8" s="98"/>
      <c r="DC8" s="104"/>
    </row>
    <row r="9" spans="1:107" ht="19.5" thickBot="1">
      <c r="A9" s="105"/>
      <c r="B9" s="103" t="s">
        <v>240</v>
      </c>
      <c r="C9" s="98">
        <v>3</v>
      </c>
      <c r="D9" s="103">
        <v>3</v>
      </c>
      <c r="E9" s="98">
        <v>2</v>
      </c>
      <c r="F9" s="103">
        <v>2</v>
      </c>
      <c r="G9" s="98">
        <v>2</v>
      </c>
      <c r="H9" s="103"/>
      <c r="I9" s="98"/>
      <c r="J9" s="103"/>
      <c r="K9" s="98"/>
      <c r="L9" s="98">
        <v>1</v>
      </c>
      <c r="M9" s="103"/>
      <c r="N9" s="98">
        <v>1</v>
      </c>
      <c r="O9" s="103"/>
      <c r="P9" s="98"/>
      <c r="Q9" s="106"/>
      <c r="S9" s="98"/>
      <c r="T9" s="103"/>
      <c r="U9" s="98"/>
      <c r="V9" s="103"/>
      <c r="W9" s="98"/>
      <c r="X9" s="103"/>
      <c r="Y9" s="98"/>
      <c r="Z9" s="103"/>
      <c r="AA9" s="98"/>
      <c r="AB9" s="103"/>
      <c r="AC9" s="98"/>
      <c r="AD9" s="98"/>
      <c r="AE9" s="103"/>
      <c r="AF9" s="98"/>
      <c r="AG9" s="103"/>
      <c r="AH9" s="98"/>
      <c r="AI9" s="104"/>
      <c r="AK9" s="64" t="s">
        <v>64</v>
      </c>
      <c r="AL9" s="65" t="s">
        <v>19</v>
      </c>
      <c r="AM9" s="66">
        <v>3</v>
      </c>
      <c r="AN9" s="65">
        <v>2</v>
      </c>
      <c r="AO9" s="66">
        <v>1</v>
      </c>
      <c r="AP9" s="65">
        <v>2</v>
      </c>
      <c r="AQ9" s="66">
        <v>1</v>
      </c>
      <c r="AR9" s="65"/>
      <c r="AS9" s="66">
        <v>1</v>
      </c>
      <c r="AT9" s="65"/>
      <c r="AU9" s="66"/>
      <c r="AV9" s="66"/>
      <c r="AW9" s="65"/>
      <c r="AX9" s="66"/>
      <c r="AY9" s="65">
        <v>1</v>
      </c>
      <c r="AZ9" s="66"/>
      <c r="BA9" s="67"/>
      <c r="BC9" s="89"/>
      <c r="BD9" s="91" t="s">
        <v>262</v>
      </c>
      <c r="BE9" s="91">
        <v>3</v>
      </c>
      <c r="BF9" s="91">
        <v>2</v>
      </c>
      <c r="BG9" s="91">
        <v>0</v>
      </c>
      <c r="BH9" s="91">
        <v>1</v>
      </c>
      <c r="BI9" s="91"/>
      <c r="BJ9" s="91">
        <v>1</v>
      </c>
      <c r="BK9" s="91"/>
      <c r="BL9" s="91"/>
      <c r="BM9" s="91">
        <v>1</v>
      </c>
      <c r="BN9" s="91"/>
      <c r="BO9" s="91"/>
      <c r="BP9" s="91"/>
      <c r="BQ9" s="91"/>
      <c r="BR9" s="91"/>
      <c r="BS9" s="92"/>
      <c r="BU9" s="100" t="s">
        <v>16</v>
      </c>
      <c r="BV9" s="96"/>
      <c r="BW9" s="96">
        <f t="shared" ref="BW9:CI9" si="1">SUM(BW4:BW8)</f>
        <v>14</v>
      </c>
      <c r="BX9" s="96">
        <f t="shared" si="1"/>
        <v>13</v>
      </c>
      <c r="BY9" s="96">
        <f t="shared" si="1"/>
        <v>6</v>
      </c>
      <c r="BZ9" s="96">
        <f t="shared" si="1"/>
        <v>4</v>
      </c>
      <c r="CA9" s="96">
        <f t="shared" si="1"/>
        <v>4</v>
      </c>
      <c r="CB9" s="96">
        <f t="shared" si="1"/>
        <v>0</v>
      </c>
      <c r="CC9" s="96">
        <f t="shared" si="1"/>
        <v>1</v>
      </c>
      <c r="CD9" s="96">
        <f t="shared" si="1"/>
        <v>0</v>
      </c>
      <c r="CE9" s="96">
        <f t="shared" si="1"/>
        <v>0</v>
      </c>
      <c r="CF9" s="96">
        <f t="shared" si="1"/>
        <v>1</v>
      </c>
      <c r="CG9" s="96">
        <f t="shared" si="1"/>
        <v>0</v>
      </c>
      <c r="CH9" s="96">
        <f t="shared" si="1"/>
        <v>0</v>
      </c>
      <c r="CI9" s="96">
        <f t="shared" si="1"/>
        <v>2</v>
      </c>
      <c r="CJ9" s="101">
        <f>BY9/BX9</f>
        <v>0.46153846153846156</v>
      </c>
      <c r="CK9" s="102">
        <f>(BY9+CB9+CC9+CD9)/BW9</f>
        <v>0.5</v>
      </c>
      <c r="CM9" s="57" t="s">
        <v>16</v>
      </c>
      <c r="CN9" s="91"/>
      <c r="CO9" s="91">
        <f t="shared" ref="CO9:DA9" si="2">SUM(CO4:CO8)</f>
        <v>8</v>
      </c>
      <c r="CP9" s="91">
        <f t="shared" si="2"/>
        <v>7</v>
      </c>
      <c r="CQ9" s="91">
        <f t="shared" si="2"/>
        <v>4</v>
      </c>
      <c r="CR9" s="91">
        <f t="shared" si="2"/>
        <v>4</v>
      </c>
      <c r="CS9" s="91">
        <f t="shared" si="2"/>
        <v>1</v>
      </c>
      <c r="CT9" s="91">
        <f t="shared" si="2"/>
        <v>0</v>
      </c>
      <c r="CU9" s="91">
        <f t="shared" si="2"/>
        <v>0</v>
      </c>
      <c r="CV9" s="91">
        <f t="shared" si="2"/>
        <v>1</v>
      </c>
      <c r="CW9" s="91">
        <f t="shared" si="2"/>
        <v>0</v>
      </c>
      <c r="CX9" s="91">
        <f t="shared" si="2"/>
        <v>0</v>
      </c>
      <c r="CY9" s="91">
        <f t="shared" si="2"/>
        <v>0</v>
      </c>
      <c r="CZ9" s="91">
        <f t="shared" si="2"/>
        <v>0</v>
      </c>
      <c r="DA9" s="91">
        <f t="shared" si="2"/>
        <v>3</v>
      </c>
      <c r="DB9" s="107">
        <f>CQ9/CP9</f>
        <v>0.5714285714285714</v>
      </c>
      <c r="DC9" s="107">
        <f>(CQ9+CT9+CU9+CV9)/CO9</f>
        <v>0.625</v>
      </c>
    </row>
    <row r="10" spans="1:107" ht="19.5" thickBot="1">
      <c r="A10" s="100" t="s">
        <v>16</v>
      </c>
      <c r="B10" s="96"/>
      <c r="C10" s="96">
        <f>SUM(C4:C9)</f>
        <v>20</v>
      </c>
      <c r="D10" s="96">
        <f t="shared" ref="D10:O10" si="3">SUM(D4:D9)</f>
        <v>11</v>
      </c>
      <c r="E10" s="96">
        <f t="shared" si="3"/>
        <v>6</v>
      </c>
      <c r="F10" s="96">
        <f t="shared" si="3"/>
        <v>13</v>
      </c>
      <c r="G10" s="96">
        <f t="shared" si="3"/>
        <v>12</v>
      </c>
      <c r="H10" s="96">
        <f t="shared" si="3"/>
        <v>0</v>
      </c>
      <c r="I10" s="96">
        <f t="shared" si="3"/>
        <v>8</v>
      </c>
      <c r="J10" s="96">
        <f t="shared" si="3"/>
        <v>1</v>
      </c>
      <c r="K10" s="96">
        <f t="shared" si="3"/>
        <v>1</v>
      </c>
      <c r="L10" s="96">
        <f t="shared" si="3"/>
        <v>3</v>
      </c>
      <c r="M10" s="96">
        <f t="shared" si="3"/>
        <v>0</v>
      </c>
      <c r="N10" s="96">
        <f t="shared" si="3"/>
        <v>1</v>
      </c>
      <c r="O10" s="96">
        <f t="shared" si="3"/>
        <v>2</v>
      </c>
      <c r="P10" s="96">
        <f>E10/D10</f>
        <v>0.54545454545454541</v>
      </c>
      <c r="Q10" s="102">
        <f>(E10+H10+I10+J10)/C10</f>
        <v>0.75</v>
      </c>
      <c r="S10" s="57" t="s">
        <v>16</v>
      </c>
      <c r="T10" s="91"/>
      <c r="U10" s="91">
        <f>SUM(U4:U9)</f>
        <v>11</v>
      </c>
      <c r="V10" s="91">
        <f t="shared" ref="V10" si="4">SUM(V4:V9)</f>
        <v>8</v>
      </c>
      <c r="W10" s="91">
        <f t="shared" ref="W10" si="5">SUM(W4:W9)</f>
        <v>3</v>
      </c>
      <c r="X10" s="91">
        <f t="shared" ref="X10" si="6">SUM(X4:X9)</f>
        <v>4</v>
      </c>
      <c r="Y10" s="91">
        <f t="shared" ref="Y10" si="7">SUM(Y4:Y9)</f>
        <v>1</v>
      </c>
      <c r="Z10" s="91">
        <f t="shared" ref="Z10" si="8">SUM(Z4:Z9)</f>
        <v>0</v>
      </c>
      <c r="AA10" s="91">
        <f t="shared" ref="AA10" si="9">SUM(AA4:AA9)</f>
        <v>3</v>
      </c>
      <c r="AB10" s="91">
        <f t="shared" ref="AB10" si="10">SUM(AB4:AB9)</f>
        <v>0</v>
      </c>
      <c r="AC10" s="91">
        <f t="shared" ref="AC10" si="11">SUM(AC4:AC9)</f>
        <v>1</v>
      </c>
      <c r="AD10" s="91">
        <f t="shared" ref="AD10" si="12">SUM(AD4:AD9)</f>
        <v>0</v>
      </c>
      <c r="AE10" s="91">
        <f t="shared" ref="AE10" si="13">SUM(AE4:AE9)</f>
        <v>0</v>
      </c>
      <c r="AF10" s="91">
        <f t="shared" ref="AF10" si="14">SUM(AF4:AF9)</f>
        <v>0</v>
      </c>
      <c r="AG10" s="91">
        <f t="shared" ref="AG10" si="15">SUM(AG4:AG9)</f>
        <v>0</v>
      </c>
      <c r="AH10" s="107">
        <f>W10/V10</f>
        <v>0.375</v>
      </c>
      <c r="AI10" s="107">
        <f>(W10+Z10+AA10+AB10)/U10</f>
        <v>0.54545454545454541</v>
      </c>
      <c r="AK10" s="83"/>
      <c r="AL10" s="81" t="s">
        <v>45</v>
      </c>
      <c r="AM10" s="77">
        <v>2</v>
      </c>
      <c r="AN10" s="78">
        <v>0</v>
      </c>
      <c r="AO10" s="77">
        <v>0</v>
      </c>
      <c r="AP10" s="78"/>
      <c r="AQ10" s="77"/>
      <c r="AR10" s="82">
        <v>1</v>
      </c>
      <c r="AS10" s="77"/>
      <c r="AT10" s="78">
        <v>1</v>
      </c>
      <c r="AU10" s="77"/>
      <c r="AV10" s="77"/>
      <c r="AW10" s="78"/>
      <c r="AX10" s="77"/>
      <c r="AY10" s="78"/>
      <c r="AZ10" s="77"/>
      <c r="BA10" s="93"/>
      <c r="BC10" s="100" t="s">
        <v>16</v>
      </c>
      <c r="BD10" s="96"/>
      <c r="BE10" s="96">
        <f>SUM(BE4:BE9)</f>
        <v>16</v>
      </c>
      <c r="BF10" s="96">
        <f t="shared" ref="BF10" si="16">SUM(BF4:BF9)</f>
        <v>12</v>
      </c>
      <c r="BG10" s="96">
        <f t="shared" ref="BG10" si="17">SUM(BG4:BG9)</f>
        <v>2</v>
      </c>
      <c r="BH10" s="96">
        <f t="shared" ref="BH10" si="18">SUM(BH4:BH9)</f>
        <v>3</v>
      </c>
      <c r="BI10" s="96">
        <f t="shared" ref="BI10" si="19">SUM(BI4:BI9)</f>
        <v>2</v>
      </c>
      <c r="BJ10" s="96">
        <f t="shared" ref="BJ10" si="20">SUM(BJ4:BJ9)</f>
        <v>3</v>
      </c>
      <c r="BK10" s="96">
        <f t="shared" ref="BK10" si="21">SUM(BK4:BK9)</f>
        <v>1</v>
      </c>
      <c r="BL10" s="96">
        <f t="shared" ref="BL10" si="22">SUM(BL4:BL9)</f>
        <v>0</v>
      </c>
      <c r="BM10" s="96">
        <f t="shared" ref="BM10" si="23">SUM(BM4:BM9)</f>
        <v>2</v>
      </c>
      <c r="BN10" s="96">
        <f t="shared" ref="BN10" si="24">SUM(BN4:BN9)</f>
        <v>0</v>
      </c>
      <c r="BO10" s="96">
        <f t="shared" ref="BO10" si="25">SUM(BO4:BO9)</f>
        <v>0</v>
      </c>
      <c r="BP10" s="96">
        <f t="shared" ref="BP10" si="26">SUM(BP4:BP9)</f>
        <v>0</v>
      </c>
      <c r="BQ10" s="96">
        <f t="shared" ref="BQ10" si="27">SUM(BQ4:BQ9)</f>
        <v>0</v>
      </c>
      <c r="BR10" s="101">
        <f>BG10/BF10</f>
        <v>0.16666666666666666</v>
      </c>
      <c r="BS10" s="102">
        <f>(BG10+BJ10+BK10+BL10)/BE10</f>
        <v>0.375</v>
      </c>
      <c r="BU10" s="64" t="s">
        <v>106</v>
      </c>
      <c r="BV10" s="65" t="s">
        <v>105</v>
      </c>
      <c r="BW10" s="66">
        <v>3</v>
      </c>
      <c r="BX10" s="65">
        <v>3</v>
      </c>
      <c r="BY10" s="66">
        <v>0</v>
      </c>
      <c r="BZ10" s="65"/>
      <c r="CA10" s="66"/>
      <c r="CB10" s="65"/>
      <c r="CC10" s="66"/>
      <c r="CD10" s="65"/>
      <c r="CE10" s="66">
        <v>1</v>
      </c>
      <c r="CF10" s="66"/>
      <c r="CG10" s="65"/>
      <c r="CH10" s="66"/>
      <c r="CI10" s="65"/>
      <c r="CJ10" s="66"/>
      <c r="CK10" s="67"/>
      <c r="CM10" s="68" t="s">
        <v>119</v>
      </c>
      <c r="CN10" s="69" t="s">
        <v>105</v>
      </c>
      <c r="CO10" s="68">
        <v>2</v>
      </c>
      <c r="CP10" s="69">
        <v>1</v>
      </c>
      <c r="CQ10" s="68">
        <v>0</v>
      </c>
      <c r="CR10" s="69">
        <v>1</v>
      </c>
      <c r="CS10" s="68"/>
      <c r="CT10" s="69"/>
      <c r="CU10" s="68">
        <v>1</v>
      </c>
      <c r="CV10" s="69"/>
      <c r="CW10" s="68"/>
      <c r="CX10" s="68"/>
      <c r="CY10" s="69"/>
      <c r="CZ10" s="68"/>
      <c r="DA10" s="69"/>
      <c r="DB10" s="68"/>
      <c r="DC10" s="70"/>
    </row>
    <row r="11" spans="1:107" ht="19.5" thickBot="1">
      <c r="A11" s="64" t="s">
        <v>21</v>
      </c>
      <c r="B11" s="65" t="s">
        <v>19</v>
      </c>
      <c r="C11" s="66">
        <v>3</v>
      </c>
      <c r="D11" s="65">
        <v>2</v>
      </c>
      <c r="E11" s="66">
        <v>1</v>
      </c>
      <c r="F11" s="65">
        <v>3</v>
      </c>
      <c r="G11" s="66">
        <v>2</v>
      </c>
      <c r="H11" s="65"/>
      <c r="I11" s="66">
        <v>1</v>
      </c>
      <c r="J11" s="65"/>
      <c r="K11" s="66"/>
      <c r="L11" s="66"/>
      <c r="M11" s="65"/>
      <c r="N11" s="66"/>
      <c r="O11" s="65"/>
      <c r="P11" s="66"/>
      <c r="Q11" s="67"/>
      <c r="S11" s="68" t="s">
        <v>50</v>
      </c>
      <c r="T11" s="69" t="s">
        <v>45</v>
      </c>
      <c r="U11" s="68">
        <v>3</v>
      </c>
      <c r="V11" s="69">
        <v>2</v>
      </c>
      <c r="W11" s="68">
        <v>0</v>
      </c>
      <c r="X11" s="69"/>
      <c r="Y11" s="68"/>
      <c r="Z11" s="69">
        <v>1</v>
      </c>
      <c r="AA11" s="68"/>
      <c r="AB11" s="69"/>
      <c r="AC11" s="68"/>
      <c r="AD11" s="68"/>
      <c r="AE11" s="69"/>
      <c r="AF11" s="68"/>
      <c r="AG11" s="69"/>
      <c r="AH11" s="68"/>
      <c r="AI11" s="70"/>
      <c r="AK11" s="83"/>
      <c r="AL11" s="94"/>
      <c r="AM11" s="85"/>
      <c r="AN11" s="86"/>
      <c r="AO11" s="85"/>
      <c r="AP11" s="86"/>
      <c r="AQ11" s="85"/>
      <c r="AR11" s="86"/>
      <c r="AS11" s="85"/>
      <c r="AT11" s="86"/>
      <c r="AU11" s="85"/>
      <c r="AV11" s="85"/>
      <c r="AW11" s="86"/>
      <c r="AX11" s="85"/>
      <c r="AY11" s="86"/>
      <c r="AZ11" s="85"/>
      <c r="BA11" s="88"/>
      <c r="BC11" s="71" t="s">
        <v>95</v>
      </c>
      <c r="BD11" s="72" t="s">
        <v>94</v>
      </c>
      <c r="BE11" s="72">
        <v>3</v>
      </c>
      <c r="BF11" s="72">
        <v>3</v>
      </c>
      <c r="BG11" s="72">
        <v>2</v>
      </c>
      <c r="BH11" s="72">
        <v>1</v>
      </c>
      <c r="BI11" s="72">
        <v>1</v>
      </c>
      <c r="BJ11" s="72"/>
      <c r="BK11" s="72"/>
      <c r="BL11" s="72"/>
      <c r="BM11" s="72"/>
      <c r="BN11" s="72"/>
      <c r="BO11" s="72"/>
      <c r="BP11" s="72"/>
      <c r="BQ11" s="72"/>
      <c r="BR11" s="72"/>
      <c r="BS11" s="73"/>
      <c r="BU11" s="83"/>
      <c r="BV11" s="78" t="s">
        <v>150</v>
      </c>
      <c r="BW11" s="77">
        <v>1</v>
      </c>
      <c r="BX11" s="78">
        <v>0</v>
      </c>
      <c r="BY11" s="77">
        <v>0</v>
      </c>
      <c r="BZ11" s="78">
        <v>1</v>
      </c>
      <c r="CA11" s="77"/>
      <c r="CB11" s="78"/>
      <c r="CC11" s="77">
        <v>1</v>
      </c>
      <c r="CD11" s="78"/>
      <c r="CE11" s="77"/>
      <c r="CF11" s="77"/>
      <c r="CG11" s="78"/>
      <c r="CH11" s="77"/>
      <c r="CI11" s="78"/>
      <c r="CJ11" s="77"/>
      <c r="CK11" s="93"/>
      <c r="CM11" s="77"/>
      <c r="CN11" s="78" t="s">
        <v>139</v>
      </c>
      <c r="CO11" s="77">
        <v>3</v>
      </c>
      <c r="CP11" s="78">
        <v>3</v>
      </c>
      <c r="CQ11" s="77">
        <v>2</v>
      </c>
      <c r="CR11" s="82">
        <v>2</v>
      </c>
      <c r="CS11" s="77">
        <v>3</v>
      </c>
      <c r="CT11" s="78"/>
      <c r="CU11" s="77"/>
      <c r="CV11" s="78"/>
      <c r="CW11" s="77"/>
      <c r="CX11" s="77">
        <v>1</v>
      </c>
      <c r="CY11" s="78"/>
      <c r="CZ11" s="77"/>
      <c r="DA11" s="78"/>
      <c r="DB11" s="77"/>
      <c r="DC11" s="80"/>
    </row>
    <row r="12" spans="1:107" ht="19.5" thickBot="1">
      <c r="A12" s="83"/>
      <c r="B12" s="81" t="s">
        <v>77</v>
      </c>
      <c r="C12" s="77">
        <v>4</v>
      </c>
      <c r="D12" s="78">
        <v>4</v>
      </c>
      <c r="E12" s="77">
        <v>1</v>
      </c>
      <c r="F12" s="82">
        <v>1</v>
      </c>
      <c r="G12" s="77"/>
      <c r="H12" s="78"/>
      <c r="I12" s="77"/>
      <c r="J12" s="78"/>
      <c r="K12" s="77">
        <v>1</v>
      </c>
      <c r="L12" s="77"/>
      <c r="M12" s="78"/>
      <c r="N12" s="77"/>
      <c r="O12" s="78"/>
      <c r="P12" s="77"/>
      <c r="Q12" s="93"/>
      <c r="S12" s="77"/>
      <c r="T12" s="81" t="s">
        <v>77</v>
      </c>
      <c r="U12" s="77">
        <v>3</v>
      </c>
      <c r="V12" s="78">
        <v>3</v>
      </c>
      <c r="W12" s="77">
        <v>2</v>
      </c>
      <c r="X12" s="82">
        <v>1</v>
      </c>
      <c r="Y12" s="77">
        <v>2</v>
      </c>
      <c r="Z12" s="78"/>
      <c r="AA12" s="77"/>
      <c r="AB12" s="78"/>
      <c r="AC12" s="77"/>
      <c r="AD12" s="77"/>
      <c r="AE12" s="78">
        <v>1</v>
      </c>
      <c r="AF12" s="77"/>
      <c r="AG12" s="78"/>
      <c r="AH12" s="77"/>
      <c r="AI12" s="80"/>
      <c r="AK12" s="100" t="s">
        <v>16</v>
      </c>
      <c r="AL12" s="96"/>
      <c r="AM12" s="96">
        <f t="shared" ref="AM12:AY12" si="28">SUM(AM9:AM11)</f>
        <v>5</v>
      </c>
      <c r="AN12" s="96">
        <f t="shared" si="28"/>
        <v>2</v>
      </c>
      <c r="AO12" s="96">
        <f t="shared" si="28"/>
        <v>1</v>
      </c>
      <c r="AP12" s="96">
        <f t="shared" si="28"/>
        <v>2</v>
      </c>
      <c r="AQ12" s="96">
        <f t="shared" si="28"/>
        <v>1</v>
      </c>
      <c r="AR12" s="96">
        <f t="shared" si="28"/>
        <v>1</v>
      </c>
      <c r="AS12" s="96">
        <f t="shared" si="28"/>
        <v>1</v>
      </c>
      <c r="AT12" s="96">
        <f t="shared" si="28"/>
        <v>1</v>
      </c>
      <c r="AU12" s="96">
        <f t="shared" si="28"/>
        <v>0</v>
      </c>
      <c r="AV12" s="96">
        <f t="shared" si="28"/>
        <v>0</v>
      </c>
      <c r="AW12" s="96">
        <f t="shared" si="28"/>
        <v>0</v>
      </c>
      <c r="AX12" s="96">
        <f t="shared" si="28"/>
        <v>0</v>
      </c>
      <c r="AY12" s="96">
        <f t="shared" si="28"/>
        <v>1</v>
      </c>
      <c r="AZ12" s="101">
        <f>AO12/AN12</f>
        <v>0.5</v>
      </c>
      <c r="BA12" s="102">
        <f>(AO12+AR12+AS12+AT12)/AM12</f>
        <v>0.8</v>
      </c>
      <c r="BC12" s="89"/>
      <c r="BD12" s="91" t="s">
        <v>129</v>
      </c>
      <c r="BE12" s="91">
        <v>3</v>
      </c>
      <c r="BF12" s="91">
        <v>2</v>
      </c>
      <c r="BG12" s="91">
        <v>1</v>
      </c>
      <c r="BH12" s="90">
        <v>2</v>
      </c>
      <c r="BI12" s="91"/>
      <c r="BJ12" s="91"/>
      <c r="BK12" s="91">
        <v>1</v>
      </c>
      <c r="BL12" s="91"/>
      <c r="BM12" s="91"/>
      <c r="BN12" s="91"/>
      <c r="BO12" s="91"/>
      <c r="BP12" s="91"/>
      <c r="BQ12" s="91">
        <v>1</v>
      </c>
      <c r="BR12" s="91"/>
      <c r="BS12" s="92"/>
      <c r="BU12" s="83"/>
      <c r="BV12" s="94"/>
      <c r="BW12" s="85"/>
      <c r="BX12" s="86"/>
      <c r="BY12" s="85"/>
      <c r="BZ12" s="86"/>
      <c r="CA12" s="85"/>
      <c r="CB12" s="86"/>
      <c r="CC12" s="85"/>
      <c r="CD12" s="86"/>
      <c r="CE12" s="85"/>
      <c r="CF12" s="85"/>
      <c r="CG12" s="86"/>
      <c r="CH12" s="85"/>
      <c r="CI12" s="86"/>
      <c r="CJ12" s="85"/>
      <c r="CK12" s="88"/>
      <c r="CM12" s="77"/>
      <c r="CN12" s="78"/>
      <c r="CO12" s="77"/>
      <c r="CP12" s="78"/>
      <c r="CQ12" s="77"/>
      <c r="CR12" s="78"/>
      <c r="CS12" s="77"/>
      <c r="CT12" s="78"/>
      <c r="CU12" s="77"/>
      <c r="CV12" s="78"/>
      <c r="CW12" s="77"/>
      <c r="CX12" s="77"/>
      <c r="CY12" s="78"/>
      <c r="CZ12" s="77"/>
      <c r="DA12" s="78"/>
      <c r="DB12" s="77"/>
      <c r="DC12" s="80"/>
    </row>
    <row r="13" spans="1:107" ht="19.5" thickBot="1">
      <c r="A13" s="83"/>
      <c r="B13" s="94" t="s">
        <v>139</v>
      </c>
      <c r="C13" s="85">
        <v>3</v>
      </c>
      <c r="D13" s="86">
        <v>2</v>
      </c>
      <c r="E13" s="85">
        <v>1</v>
      </c>
      <c r="F13" s="87">
        <v>2</v>
      </c>
      <c r="G13" s="85">
        <v>1</v>
      </c>
      <c r="H13" s="86"/>
      <c r="I13" s="85"/>
      <c r="J13" s="87">
        <v>1</v>
      </c>
      <c r="K13" s="85"/>
      <c r="L13" s="85"/>
      <c r="M13" s="86"/>
      <c r="N13" s="85"/>
      <c r="O13" s="86"/>
      <c r="P13" s="85"/>
      <c r="Q13" s="88"/>
      <c r="S13" s="77"/>
      <c r="T13" s="94"/>
      <c r="U13" s="85"/>
      <c r="V13" s="86"/>
      <c r="W13" s="85"/>
      <c r="X13" s="86"/>
      <c r="Y13" s="85"/>
      <c r="Z13" s="86"/>
      <c r="AA13" s="85"/>
      <c r="AB13" s="86"/>
      <c r="AC13" s="85"/>
      <c r="AD13" s="85"/>
      <c r="AE13" s="86"/>
      <c r="AF13" s="85"/>
      <c r="AG13" s="86"/>
      <c r="AH13" s="85"/>
      <c r="AI13" s="95"/>
      <c r="AK13" s="64" t="s">
        <v>65</v>
      </c>
      <c r="AL13" s="65" t="s">
        <v>19</v>
      </c>
      <c r="AM13" s="66">
        <v>3</v>
      </c>
      <c r="AN13" s="65">
        <v>2</v>
      </c>
      <c r="AO13" s="66">
        <v>2</v>
      </c>
      <c r="AP13" s="65">
        <v>3</v>
      </c>
      <c r="AQ13" s="66">
        <v>3</v>
      </c>
      <c r="AR13" s="65"/>
      <c r="AS13" s="66">
        <v>1</v>
      </c>
      <c r="AT13" s="65"/>
      <c r="AU13" s="66"/>
      <c r="AV13" s="66"/>
      <c r="AW13" s="65"/>
      <c r="AX13" s="66">
        <v>1</v>
      </c>
      <c r="AY13" s="65">
        <v>1</v>
      </c>
      <c r="AZ13" s="66"/>
      <c r="BA13" s="67"/>
      <c r="BC13" s="89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7"/>
      <c r="BU13" s="83"/>
      <c r="BV13" s="78" t="s">
        <v>261</v>
      </c>
      <c r="BW13" s="77">
        <v>2</v>
      </c>
      <c r="BX13" s="78">
        <v>2</v>
      </c>
      <c r="BY13" s="77">
        <v>1</v>
      </c>
      <c r="BZ13" s="78">
        <v>1</v>
      </c>
      <c r="CA13" s="77">
        <v>1</v>
      </c>
      <c r="CB13" s="78"/>
      <c r="CC13" s="77"/>
      <c r="CD13" s="78"/>
      <c r="CE13" s="77"/>
      <c r="CF13" s="77"/>
      <c r="CG13" s="78"/>
      <c r="CH13" s="77">
        <v>1</v>
      </c>
      <c r="CI13" s="78"/>
      <c r="CJ13" s="77"/>
      <c r="CK13" s="93"/>
      <c r="CM13" s="77"/>
      <c r="CN13" s="78" t="s">
        <v>165</v>
      </c>
      <c r="CO13" s="77">
        <v>4</v>
      </c>
      <c r="CP13" s="78">
        <v>3</v>
      </c>
      <c r="CQ13" s="77">
        <v>1</v>
      </c>
      <c r="CR13" s="82">
        <v>2</v>
      </c>
      <c r="CS13" s="77">
        <v>1</v>
      </c>
      <c r="CT13" s="78"/>
      <c r="CU13" s="77">
        <v>1</v>
      </c>
      <c r="CV13" s="78"/>
      <c r="CW13" s="77"/>
      <c r="CX13" s="77"/>
      <c r="CY13" s="78"/>
      <c r="CZ13" s="77"/>
      <c r="DA13" s="78"/>
      <c r="DB13" s="77"/>
      <c r="DC13" s="80"/>
    </row>
    <row r="14" spans="1:107" ht="19.5" thickBot="1">
      <c r="A14" s="83"/>
      <c r="B14" s="81" t="s">
        <v>165</v>
      </c>
      <c r="C14" s="77">
        <v>3</v>
      </c>
      <c r="D14" s="81">
        <v>2</v>
      </c>
      <c r="E14" s="77">
        <v>2</v>
      </c>
      <c r="F14" s="77">
        <v>2</v>
      </c>
      <c r="G14" s="77">
        <v>1</v>
      </c>
      <c r="H14" s="82">
        <v>1</v>
      </c>
      <c r="I14" s="77"/>
      <c r="J14" s="78"/>
      <c r="K14" s="77"/>
      <c r="L14" s="77"/>
      <c r="M14" s="78"/>
      <c r="N14" s="77"/>
      <c r="O14" s="78"/>
      <c r="P14" s="77"/>
      <c r="Q14" s="93"/>
      <c r="S14" s="77"/>
      <c r="T14" s="81" t="s">
        <v>244</v>
      </c>
      <c r="U14" s="77">
        <v>3</v>
      </c>
      <c r="V14" s="78">
        <v>3</v>
      </c>
      <c r="W14" s="77"/>
      <c r="X14" s="78"/>
      <c r="Y14" s="77"/>
      <c r="Z14" s="78"/>
      <c r="AA14" s="77"/>
      <c r="AB14" s="78"/>
      <c r="AC14" s="77"/>
      <c r="AD14" s="77"/>
      <c r="AE14" s="78"/>
      <c r="AF14" s="77"/>
      <c r="AG14" s="78"/>
      <c r="AH14" s="77"/>
      <c r="AI14" s="80"/>
      <c r="AK14" s="83"/>
      <c r="AL14" s="108" t="s">
        <v>45</v>
      </c>
      <c r="AM14" s="85">
        <v>2</v>
      </c>
      <c r="AN14" s="86">
        <v>1</v>
      </c>
      <c r="AO14" s="85">
        <v>0</v>
      </c>
      <c r="AP14" s="87">
        <v>1</v>
      </c>
      <c r="AQ14" s="85">
        <v>0</v>
      </c>
      <c r="AR14" s="86"/>
      <c r="AS14" s="85">
        <v>1</v>
      </c>
      <c r="AT14" s="86"/>
      <c r="AU14" s="85"/>
      <c r="AV14" s="85"/>
      <c r="AW14" s="86"/>
      <c r="AX14" s="85"/>
      <c r="AY14" s="86"/>
      <c r="AZ14" s="85"/>
      <c r="BA14" s="88"/>
      <c r="BC14" s="89"/>
      <c r="BD14" s="98" t="s">
        <v>250</v>
      </c>
      <c r="BE14" s="98">
        <v>3</v>
      </c>
      <c r="BF14" s="98">
        <v>3</v>
      </c>
      <c r="BG14" s="98">
        <v>1</v>
      </c>
      <c r="BH14" s="98">
        <v>1</v>
      </c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9"/>
      <c r="BU14" s="100" t="s">
        <v>16</v>
      </c>
      <c r="BV14" s="96"/>
      <c r="BW14" s="96">
        <f t="shared" ref="BW14:CI14" si="29">SUM(BW10:BW13)</f>
        <v>6</v>
      </c>
      <c r="BX14" s="96">
        <f t="shared" si="29"/>
        <v>5</v>
      </c>
      <c r="BY14" s="96">
        <f t="shared" si="29"/>
        <v>1</v>
      </c>
      <c r="BZ14" s="96">
        <f t="shared" si="29"/>
        <v>2</v>
      </c>
      <c r="CA14" s="96">
        <f t="shared" si="29"/>
        <v>1</v>
      </c>
      <c r="CB14" s="96">
        <f t="shared" si="29"/>
        <v>0</v>
      </c>
      <c r="CC14" s="96">
        <f t="shared" si="29"/>
        <v>1</v>
      </c>
      <c r="CD14" s="96">
        <f t="shared" si="29"/>
        <v>0</v>
      </c>
      <c r="CE14" s="96">
        <f t="shared" si="29"/>
        <v>1</v>
      </c>
      <c r="CF14" s="96">
        <f t="shared" si="29"/>
        <v>0</v>
      </c>
      <c r="CG14" s="96">
        <f t="shared" si="29"/>
        <v>0</v>
      </c>
      <c r="CH14" s="96">
        <f t="shared" si="29"/>
        <v>1</v>
      </c>
      <c r="CI14" s="96">
        <f t="shared" si="29"/>
        <v>0</v>
      </c>
      <c r="CJ14" s="101">
        <f>BY14/BX14</f>
        <v>0.2</v>
      </c>
      <c r="CK14" s="102">
        <f>(BY14+CB14+CC14+CD14)/BW14</f>
        <v>0.33333333333333331</v>
      </c>
      <c r="CM14" s="98"/>
      <c r="CN14" s="103"/>
      <c r="CO14" s="98"/>
      <c r="CP14" s="103"/>
      <c r="CQ14" s="98"/>
      <c r="CR14" s="103"/>
      <c r="CS14" s="98"/>
      <c r="CT14" s="103"/>
      <c r="CU14" s="98"/>
      <c r="CV14" s="103"/>
      <c r="CW14" s="98"/>
      <c r="CX14" s="98"/>
      <c r="CY14" s="103"/>
      <c r="CZ14" s="98"/>
      <c r="DA14" s="103"/>
      <c r="DB14" s="98"/>
      <c r="DC14" s="104"/>
    </row>
    <row r="15" spans="1:107">
      <c r="A15" s="83"/>
      <c r="B15" s="81" t="s">
        <v>173</v>
      </c>
      <c r="C15" s="77">
        <v>4</v>
      </c>
      <c r="D15" s="81">
        <v>2</v>
      </c>
      <c r="E15" s="77">
        <v>2</v>
      </c>
      <c r="F15" s="82">
        <v>3</v>
      </c>
      <c r="G15" s="77"/>
      <c r="H15" s="78"/>
      <c r="I15" s="77">
        <v>1</v>
      </c>
      <c r="J15" s="82">
        <v>1</v>
      </c>
      <c r="K15" s="77"/>
      <c r="L15" s="77"/>
      <c r="M15" s="78"/>
      <c r="N15" s="77"/>
      <c r="O15" s="78">
        <v>4</v>
      </c>
      <c r="P15" s="77"/>
      <c r="Q15" s="93"/>
      <c r="S15" s="77"/>
      <c r="T15" s="81" t="s">
        <v>240</v>
      </c>
      <c r="U15" s="77">
        <v>2</v>
      </c>
      <c r="V15" s="81">
        <v>2</v>
      </c>
      <c r="W15" s="77">
        <v>1</v>
      </c>
      <c r="X15" s="78"/>
      <c r="Y15" s="77"/>
      <c r="Z15" s="78"/>
      <c r="AA15" s="77"/>
      <c r="AB15" s="78"/>
      <c r="AC15" s="77"/>
      <c r="AD15" s="77"/>
      <c r="AE15" s="78"/>
      <c r="AF15" s="77"/>
      <c r="AG15" s="78"/>
      <c r="AH15" s="77"/>
      <c r="AI15" s="80"/>
      <c r="AK15" s="83"/>
      <c r="AL15" s="81" t="s">
        <v>167</v>
      </c>
      <c r="AM15" s="77">
        <v>2</v>
      </c>
      <c r="AN15" s="78"/>
      <c r="AO15" s="77"/>
      <c r="AP15" s="78"/>
      <c r="AQ15" s="77"/>
      <c r="AR15" s="78">
        <v>1</v>
      </c>
      <c r="AS15" s="77">
        <v>1</v>
      </c>
      <c r="AT15" s="78"/>
      <c r="AU15" s="77"/>
      <c r="AV15" s="77"/>
      <c r="AW15" s="78"/>
      <c r="AX15" s="77"/>
      <c r="AY15" s="78"/>
      <c r="AZ15" s="77"/>
      <c r="BA15" s="93"/>
      <c r="BC15" s="89"/>
      <c r="BD15" s="91" t="s">
        <v>258</v>
      </c>
      <c r="BE15" s="91">
        <v>4</v>
      </c>
      <c r="BF15" s="91">
        <v>4</v>
      </c>
      <c r="BG15" s="91">
        <v>3</v>
      </c>
      <c r="BH15" s="91">
        <v>1</v>
      </c>
      <c r="BI15" s="91">
        <v>2</v>
      </c>
      <c r="BJ15" s="91"/>
      <c r="BK15" s="91"/>
      <c r="BL15" s="91"/>
      <c r="BM15" s="91"/>
      <c r="BN15" s="91">
        <v>1</v>
      </c>
      <c r="BO15" s="91">
        <v>1</v>
      </c>
      <c r="BP15" s="91"/>
      <c r="BQ15" s="91"/>
      <c r="BR15" s="91"/>
      <c r="BS15" s="92"/>
      <c r="BU15" s="64" t="s">
        <v>107</v>
      </c>
      <c r="BV15" s="65" t="s">
        <v>143</v>
      </c>
      <c r="BW15" s="66">
        <v>3</v>
      </c>
      <c r="BX15" s="65">
        <v>2</v>
      </c>
      <c r="BY15" s="66">
        <v>2</v>
      </c>
      <c r="BZ15" s="65">
        <v>2</v>
      </c>
      <c r="CA15" s="66"/>
      <c r="CB15" s="65"/>
      <c r="CC15" s="66">
        <v>1</v>
      </c>
      <c r="CD15" s="65"/>
      <c r="CE15" s="66"/>
      <c r="CF15" s="66"/>
      <c r="CG15" s="65"/>
      <c r="CH15" s="66"/>
      <c r="CI15" s="65">
        <v>2</v>
      </c>
      <c r="CJ15" s="66"/>
      <c r="CK15" s="67"/>
      <c r="CM15" s="57" t="s">
        <v>16</v>
      </c>
      <c r="CN15" s="91"/>
      <c r="CO15" s="91">
        <f t="shared" ref="CO15:DA15" si="30">SUM(CO10:CO14)</f>
        <v>9</v>
      </c>
      <c r="CP15" s="91">
        <f t="shared" si="30"/>
        <v>7</v>
      </c>
      <c r="CQ15" s="91">
        <f t="shared" si="30"/>
        <v>3</v>
      </c>
      <c r="CR15" s="91">
        <f t="shared" si="30"/>
        <v>5</v>
      </c>
      <c r="CS15" s="91">
        <f t="shared" si="30"/>
        <v>4</v>
      </c>
      <c r="CT15" s="91">
        <f t="shared" si="30"/>
        <v>0</v>
      </c>
      <c r="CU15" s="91">
        <f t="shared" si="30"/>
        <v>2</v>
      </c>
      <c r="CV15" s="91">
        <f t="shared" si="30"/>
        <v>0</v>
      </c>
      <c r="CW15" s="91">
        <f t="shared" si="30"/>
        <v>0</v>
      </c>
      <c r="CX15" s="91">
        <f t="shared" si="30"/>
        <v>1</v>
      </c>
      <c r="CY15" s="91">
        <f t="shared" si="30"/>
        <v>0</v>
      </c>
      <c r="CZ15" s="91">
        <f t="shared" si="30"/>
        <v>0</v>
      </c>
      <c r="DA15" s="91">
        <f t="shared" si="30"/>
        <v>0</v>
      </c>
      <c r="DB15" s="107">
        <f>CQ15/CP15</f>
        <v>0.42857142857142855</v>
      </c>
      <c r="DC15" s="107">
        <f>(CQ15+CT15+CU15+CV15)/CO15</f>
        <v>0.55555555555555558</v>
      </c>
    </row>
    <row r="16" spans="1:107">
      <c r="A16" s="105"/>
      <c r="B16" s="103" t="s">
        <v>240</v>
      </c>
      <c r="C16" s="98">
        <v>3</v>
      </c>
      <c r="D16" s="103">
        <v>2</v>
      </c>
      <c r="E16" s="98">
        <v>1</v>
      </c>
      <c r="F16" s="103">
        <v>1</v>
      </c>
      <c r="G16" s="98">
        <v>1</v>
      </c>
      <c r="H16" s="103"/>
      <c r="I16" s="98">
        <v>1</v>
      </c>
      <c r="J16" s="103"/>
      <c r="K16" s="98"/>
      <c r="L16" s="98"/>
      <c r="M16" s="103"/>
      <c r="N16" s="98"/>
      <c r="O16" s="103"/>
      <c r="P16" s="98"/>
      <c r="Q16" s="106"/>
      <c r="S16" s="98"/>
      <c r="T16" s="103"/>
      <c r="U16" s="98"/>
      <c r="V16" s="103"/>
      <c r="W16" s="98"/>
      <c r="X16" s="103"/>
      <c r="Y16" s="98"/>
      <c r="Z16" s="103"/>
      <c r="AA16" s="98"/>
      <c r="AB16" s="103"/>
      <c r="AC16" s="98"/>
      <c r="AD16" s="98"/>
      <c r="AE16" s="103"/>
      <c r="AF16" s="98"/>
      <c r="AG16" s="103"/>
      <c r="AH16" s="98"/>
      <c r="AI16" s="104"/>
      <c r="AK16" s="83"/>
      <c r="AL16" s="81" t="s">
        <v>173</v>
      </c>
      <c r="AM16" s="77">
        <v>2</v>
      </c>
      <c r="AN16" s="78">
        <v>2</v>
      </c>
      <c r="AO16" s="77">
        <v>1</v>
      </c>
      <c r="AP16" s="78"/>
      <c r="AQ16" s="77"/>
      <c r="AR16" s="78"/>
      <c r="AS16" s="77"/>
      <c r="AT16" s="78"/>
      <c r="AU16" s="77"/>
      <c r="AV16" s="77"/>
      <c r="AW16" s="78"/>
      <c r="AX16" s="77"/>
      <c r="AY16" s="78"/>
      <c r="AZ16" s="77"/>
      <c r="BA16" s="93"/>
      <c r="BC16" s="89"/>
      <c r="BD16" s="91" t="s">
        <v>262</v>
      </c>
      <c r="BE16" s="91">
        <v>3</v>
      </c>
      <c r="BF16" s="91">
        <v>2</v>
      </c>
      <c r="BG16" s="91">
        <v>1</v>
      </c>
      <c r="BH16" s="91">
        <v>1</v>
      </c>
      <c r="BI16" s="91">
        <v>1</v>
      </c>
      <c r="BJ16" s="91"/>
      <c r="BK16" s="91">
        <v>1</v>
      </c>
      <c r="BL16" s="91"/>
      <c r="BM16" s="91"/>
      <c r="BN16" s="91"/>
      <c r="BO16" s="91"/>
      <c r="BP16" s="91"/>
      <c r="BQ16" s="91"/>
      <c r="BR16" s="91"/>
      <c r="BS16" s="92"/>
      <c r="BU16" s="83"/>
      <c r="BV16" s="77" t="s">
        <v>142</v>
      </c>
      <c r="BW16" s="77">
        <v>3</v>
      </c>
      <c r="BX16" s="77">
        <v>3</v>
      </c>
      <c r="BY16" s="77">
        <v>3</v>
      </c>
      <c r="BZ16" s="82">
        <v>1</v>
      </c>
      <c r="CA16" s="77">
        <v>2</v>
      </c>
      <c r="CB16" s="78"/>
      <c r="CC16" s="77"/>
      <c r="CD16" s="78"/>
      <c r="CE16" s="77"/>
      <c r="CF16" s="77">
        <v>1</v>
      </c>
      <c r="CG16" s="77"/>
      <c r="CH16" s="77">
        <v>1</v>
      </c>
      <c r="CI16" s="77"/>
      <c r="CJ16" s="77"/>
      <c r="CK16" s="79"/>
      <c r="CM16" s="68" t="s">
        <v>120</v>
      </c>
      <c r="CN16" s="69" t="s">
        <v>121</v>
      </c>
      <c r="CO16" s="68">
        <v>2</v>
      </c>
      <c r="CP16" s="69">
        <v>0</v>
      </c>
      <c r="CQ16" s="68">
        <v>0</v>
      </c>
      <c r="CR16" s="69">
        <v>1</v>
      </c>
      <c r="CS16" s="68"/>
      <c r="CT16" s="69"/>
      <c r="CU16" s="68">
        <v>1</v>
      </c>
      <c r="CV16" s="69">
        <v>1</v>
      </c>
      <c r="CW16" s="68"/>
      <c r="CX16" s="68"/>
      <c r="CY16" s="69"/>
      <c r="CZ16" s="68"/>
      <c r="DA16" s="69">
        <v>1</v>
      </c>
      <c r="DB16" s="68"/>
      <c r="DC16" s="70"/>
    </row>
    <row r="17" spans="1:107" ht="19.5" thickBot="1">
      <c r="A17" s="100" t="s">
        <v>16</v>
      </c>
      <c r="B17" s="96"/>
      <c r="C17" s="96">
        <f>SUM(C11:C16)</f>
        <v>20</v>
      </c>
      <c r="D17" s="96">
        <f t="shared" ref="D17" si="31">SUM(D11:D16)</f>
        <v>14</v>
      </c>
      <c r="E17" s="96">
        <f t="shared" ref="E17" si="32">SUM(E11:E16)</f>
        <v>8</v>
      </c>
      <c r="F17" s="96">
        <f t="shared" ref="F17" si="33">SUM(F11:F16)</f>
        <v>12</v>
      </c>
      <c r="G17" s="96">
        <f t="shared" ref="G17" si="34">SUM(G11:G16)</f>
        <v>5</v>
      </c>
      <c r="H17" s="96">
        <f t="shared" ref="H17" si="35">SUM(H11:H16)</f>
        <v>1</v>
      </c>
      <c r="I17" s="96">
        <f t="shared" ref="I17" si="36">SUM(I11:I16)</f>
        <v>3</v>
      </c>
      <c r="J17" s="96">
        <f t="shared" ref="J17" si="37">SUM(J11:J16)</f>
        <v>2</v>
      </c>
      <c r="K17" s="96">
        <f t="shared" ref="K17" si="38">SUM(K11:K16)</f>
        <v>1</v>
      </c>
      <c r="L17" s="96">
        <f t="shared" ref="L17" si="39">SUM(L11:L16)</f>
        <v>0</v>
      </c>
      <c r="M17" s="96">
        <f t="shared" ref="M17" si="40">SUM(M11:M16)</f>
        <v>0</v>
      </c>
      <c r="N17" s="96">
        <f t="shared" ref="N17" si="41">SUM(N11:N16)</f>
        <v>0</v>
      </c>
      <c r="O17" s="96">
        <f t="shared" ref="O17" si="42">SUM(O11:O16)</f>
        <v>4</v>
      </c>
      <c r="P17" s="96">
        <f>E17/D17</f>
        <v>0.5714285714285714</v>
      </c>
      <c r="Q17" s="102">
        <f>(E17+H17+I17+J17)/C17</f>
        <v>0.7</v>
      </c>
      <c r="S17" s="57" t="s">
        <v>16</v>
      </c>
      <c r="T17" s="91"/>
      <c r="U17" s="91">
        <f>SUM(U11:U16)</f>
        <v>11</v>
      </c>
      <c r="V17" s="91">
        <f t="shared" ref="V17" si="43">SUM(V11:V16)</f>
        <v>10</v>
      </c>
      <c r="W17" s="91">
        <f t="shared" ref="W17" si="44">SUM(W11:W16)</f>
        <v>3</v>
      </c>
      <c r="X17" s="91">
        <f t="shared" ref="X17" si="45">SUM(X11:X16)</f>
        <v>1</v>
      </c>
      <c r="Y17" s="91">
        <f t="shared" ref="Y17" si="46">SUM(Y11:Y16)</f>
        <v>2</v>
      </c>
      <c r="Z17" s="91">
        <f t="shared" ref="Z17" si="47">SUM(Z11:Z16)</f>
        <v>1</v>
      </c>
      <c r="AA17" s="91">
        <f t="shared" ref="AA17" si="48">SUM(AA11:AA16)</f>
        <v>0</v>
      </c>
      <c r="AB17" s="91">
        <f t="shared" ref="AB17" si="49">SUM(AB11:AB16)</f>
        <v>0</v>
      </c>
      <c r="AC17" s="91">
        <f t="shared" ref="AC17" si="50">SUM(AC11:AC16)</f>
        <v>0</v>
      </c>
      <c r="AD17" s="91">
        <f t="shared" ref="AD17" si="51">SUM(AD11:AD16)</f>
        <v>0</v>
      </c>
      <c r="AE17" s="91">
        <f t="shared" ref="AE17" si="52">SUM(AE11:AE16)</f>
        <v>1</v>
      </c>
      <c r="AF17" s="91">
        <f t="shared" ref="AF17" si="53">SUM(AF11:AF16)</f>
        <v>0</v>
      </c>
      <c r="AG17" s="91">
        <f t="shared" ref="AG17" si="54">SUM(AG11:AG16)</f>
        <v>0</v>
      </c>
      <c r="AH17" s="107">
        <f>W17/V17</f>
        <v>0.3</v>
      </c>
      <c r="AI17" s="107">
        <f>(W17+Z17+AA17+AB17)/U17</f>
        <v>0.36363636363636365</v>
      </c>
      <c r="AK17" s="105"/>
      <c r="AL17" s="103"/>
      <c r="AM17" s="98"/>
      <c r="AN17" s="103"/>
      <c r="AO17" s="98"/>
      <c r="AP17" s="103"/>
      <c r="AQ17" s="98"/>
      <c r="AR17" s="103"/>
      <c r="AS17" s="98"/>
      <c r="AT17" s="103"/>
      <c r="AU17" s="98"/>
      <c r="AV17" s="98"/>
      <c r="AW17" s="103"/>
      <c r="AX17" s="98"/>
      <c r="AY17" s="103"/>
      <c r="AZ17" s="98"/>
      <c r="BA17" s="106"/>
      <c r="BC17" s="100" t="s">
        <v>16</v>
      </c>
      <c r="BD17" s="96"/>
      <c r="BE17" s="96">
        <f>SUM(BE11:BE16)</f>
        <v>16</v>
      </c>
      <c r="BF17" s="96">
        <f t="shared" ref="BF17" si="55">SUM(BF11:BF16)</f>
        <v>14</v>
      </c>
      <c r="BG17" s="96">
        <f t="shared" ref="BG17" si="56">SUM(BG11:BG16)</f>
        <v>8</v>
      </c>
      <c r="BH17" s="96">
        <f t="shared" ref="BH17" si="57">SUM(BH11:BH16)</f>
        <v>6</v>
      </c>
      <c r="BI17" s="96">
        <f t="shared" ref="BI17" si="58">SUM(BI11:BI16)</f>
        <v>4</v>
      </c>
      <c r="BJ17" s="96">
        <f t="shared" ref="BJ17" si="59">SUM(BJ11:BJ16)</f>
        <v>0</v>
      </c>
      <c r="BK17" s="96">
        <f t="shared" ref="BK17" si="60">SUM(BK11:BK16)</f>
        <v>2</v>
      </c>
      <c r="BL17" s="96">
        <f t="shared" ref="BL17" si="61">SUM(BL11:BL16)</f>
        <v>0</v>
      </c>
      <c r="BM17" s="96">
        <f t="shared" ref="BM17" si="62">SUM(BM11:BM16)</f>
        <v>0</v>
      </c>
      <c r="BN17" s="96">
        <f t="shared" ref="BN17" si="63">SUM(BN11:BN16)</f>
        <v>1</v>
      </c>
      <c r="BO17" s="96">
        <f t="shared" ref="BO17" si="64">SUM(BO11:BO16)</f>
        <v>1</v>
      </c>
      <c r="BP17" s="96">
        <f t="shared" ref="BP17" si="65">SUM(BP11:BP16)</f>
        <v>0</v>
      </c>
      <c r="BQ17" s="96">
        <f t="shared" ref="BQ17" si="66">SUM(BQ11:BQ16)</f>
        <v>1</v>
      </c>
      <c r="BR17" s="101">
        <f>BG17/BF17</f>
        <v>0.5714285714285714</v>
      </c>
      <c r="BS17" s="102">
        <f>(BG17+BJ17+BK17+BL17)/BE17</f>
        <v>0.625</v>
      </c>
      <c r="BU17" s="83"/>
      <c r="BV17" s="94" t="s">
        <v>150</v>
      </c>
      <c r="BW17" s="85">
        <v>3</v>
      </c>
      <c r="BX17" s="86">
        <v>3</v>
      </c>
      <c r="BY17" s="85">
        <v>2</v>
      </c>
      <c r="BZ17" s="87">
        <v>2</v>
      </c>
      <c r="CA17" s="85">
        <v>2</v>
      </c>
      <c r="CB17" s="86"/>
      <c r="CC17" s="85"/>
      <c r="CD17" s="86"/>
      <c r="CE17" s="85"/>
      <c r="CF17" s="85">
        <v>1</v>
      </c>
      <c r="CG17" s="86"/>
      <c r="CH17" s="85"/>
      <c r="CI17" s="86"/>
      <c r="CJ17" s="85"/>
      <c r="CK17" s="88"/>
      <c r="CM17" s="98"/>
      <c r="CN17" s="103"/>
      <c r="CO17" s="98"/>
      <c r="CP17" s="103"/>
      <c r="CQ17" s="98"/>
      <c r="CR17" s="103"/>
      <c r="CS17" s="98"/>
      <c r="CT17" s="103"/>
      <c r="CU17" s="98"/>
      <c r="CV17" s="103"/>
      <c r="CW17" s="98"/>
      <c r="CX17" s="98"/>
      <c r="CY17" s="103"/>
      <c r="CZ17" s="98"/>
      <c r="DA17" s="103"/>
      <c r="DB17" s="98"/>
      <c r="DC17" s="104"/>
    </row>
    <row r="18" spans="1:107" ht="19.5" thickBot="1">
      <c r="A18" s="64" t="s">
        <v>22</v>
      </c>
      <c r="B18" s="65" t="s">
        <v>63</v>
      </c>
      <c r="C18" s="66">
        <v>3</v>
      </c>
      <c r="D18" s="65">
        <v>2</v>
      </c>
      <c r="E18" s="66">
        <v>1</v>
      </c>
      <c r="F18" s="65">
        <v>3</v>
      </c>
      <c r="G18" s="66">
        <v>3</v>
      </c>
      <c r="H18" s="65"/>
      <c r="I18" s="66">
        <v>1</v>
      </c>
      <c r="J18" s="65"/>
      <c r="K18" s="66"/>
      <c r="L18" s="66">
        <v>1</v>
      </c>
      <c r="M18" s="65"/>
      <c r="N18" s="66"/>
      <c r="O18" s="65"/>
      <c r="P18" s="66"/>
      <c r="Q18" s="67"/>
      <c r="S18" s="68" t="s">
        <v>51</v>
      </c>
      <c r="T18" s="69" t="s">
        <v>45</v>
      </c>
      <c r="U18" s="68">
        <v>2</v>
      </c>
      <c r="V18" s="69">
        <v>1</v>
      </c>
      <c r="W18" s="68">
        <v>1</v>
      </c>
      <c r="X18" s="69">
        <v>2</v>
      </c>
      <c r="Y18" s="68"/>
      <c r="Z18" s="69"/>
      <c r="AA18" s="68">
        <v>1</v>
      </c>
      <c r="AB18" s="69"/>
      <c r="AC18" s="68"/>
      <c r="AD18" s="68"/>
      <c r="AE18" s="69"/>
      <c r="AF18" s="68"/>
      <c r="AG18" s="69"/>
      <c r="AH18" s="68"/>
      <c r="AI18" s="70"/>
      <c r="AK18" s="100" t="s">
        <v>16</v>
      </c>
      <c r="AL18" s="96"/>
      <c r="AM18" s="96">
        <f t="shared" ref="AM18:AY18" si="67">SUM(AM13:AM17)</f>
        <v>9</v>
      </c>
      <c r="AN18" s="96">
        <f t="shared" si="67"/>
        <v>5</v>
      </c>
      <c r="AO18" s="96">
        <f t="shared" si="67"/>
        <v>3</v>
      </c>
      <c r="AP18" s="96">
        <f t="shared" si="67"/>
        <v>4</v>
      </c>
      <c r="AQ18" s="96">
        <f t="shared" si="67"/>
        <v>3</v>
      </c>
      <c r="AR18" s="96">
        <f t="shared" si="67"/>
        <v>1</v>
      </c>
      <c r="AS18" s="96">
        <f t="shared" si="67"/>
        <v>3</v>
      </c>
      <c r="AT18" s="96">
        <f t="shared" si="67"/>
        <v>0</v>
      </c>
      <c r="AU18" s="96">
        <f t="shared" si="67"/>
        <v>0</v>
      </c>
      <c r="AV18" s="96">
        <f t="shared" si="67"/>
        <v>0</v>
      </c>
      <c r="AW18" s="96">
        <f t="shared" si="67"/>
        <v>0</v>
      </c>
      <c r="AX18" s="96">
        <f t="shared" si="67"/>
        <v>1</v>
      </c>
      <c r="AY18" s="96">
        <f t="shared" si="67"/>
        <v>1</v>
      </c>
      <c r="AZ18" s="101">
        <f>AO18/AN18</f>
        <v>0.6</v>
      </c>
      <c r="BA18" s="102">
        <f>(AO18+AR18+AS18+AT18)/AM18</f>
        <v>0.77777777777777779</v>
      </c>
      <c r="BC18" s="71" t="s">
        <v>96</v>
      </c>
      <c r="BD18" s="72" t="s">
        <v>94</v>
      </c>
      <c r="BE18" s="72">
        <v>3</v>
      </c>
      <c r="BF18" s="72">
        <v>3</v>
      </c>
      <c r="BG18" s="72">
        <v>0</v>
      </c>
      <c r="BH18" s="72"/>
      <c r="BI18" s="72">
        <v>1</v>
      </c>
      <c r="BJ18" s="72"/>
      <c r="BK18" s="72"/>
      <c r="BL18" s="72"/>
      <c r="BM18" s="72"/>
      <c r="BN18" s="72"/>
      <c r="BO18" s="72"/>
      <c r="BP18" s="72"/>
      <c r="BQ18" s="72"/>
      <c r="BR18" s="72"/>
      <c r="BS18" s="73"/>
      <c r="BU18" s="83"/>
      <c r="BV18" s="78" t="s">
        <v>250</v>
      </c>
      <c r="BW18" s="77">
        <v>2</v>
      </c>
      <c r="BX18" s="78">
        <v>2</v>
      </c>
      <c r="BY18" s="77">
        <v>1</v>
      </c>
      <c r="BZ18" s="78">
        <v>1</v>
      </c>
      <c r="CA18" s="77"/>
      <c r="CB18" s="78"/>
      <c r="CC18" s="77"/>
      <c r="CD18" s="78"/>
      <c r="CE18" s="77"/>
      <c r="CF18" s="77"/>
      <c r="CG18" s="78">
        <v>1</v>
      </c>
      <c r="CH18" s="77"/>
      <c r="CI18" s="78">
        <v>1</v>
      </c>
      <c r="CJ18" s="77"/>
      <c r="CK18" s="93"/>
      <c r="CM18" s="57" t="s">
        <v>16</v>
      </c>
      <c r="CN18" s="91"/>
      <c r="CO18" s="91">
        <f t="shared" ref="CO18:DA18" si="68">SUM(CO16:CO17)</f>
        <v>2</v>
      </c>
      <c r="CP18" s="91">
        <f t="shared" si="68"/>
        <v>0</v>
      </c>
      <c r="CQ18" s="91">
        <f t="shared" si="68"/>
        <v>0</v>
      </c>
      <c r="CR18" s="91">
        <f t="shared" si="68"/>
        <v>1</v>
      </c>
      <c r="CS18" s="91">
        <f t="shared" si="68"/>
        <v>0</v>
      </c>
      <c r="CT18" s="91">
        <f t="shared" si="68"/>
        <v>0</v>
      </c>
      <c r="CU18" s="91">
        <f t="shared" si="68"/>
        <v>1</v>
      </c>
      <c r="CV18" s="91">
        <f t="shared" si="68"/>
        <v>1</v>
      </c>
      <c r="CW18" s="91">
        <f t="shared" si="68"/>
        <v>0</v>
      </c>
      <c r="CX18" s="91">
        <f t="shared" si="68"/>
        <v>0</v>
      </c>
      <c r="CY18" s="91">
        <f t="shared" si="68"/>
        <v>0</v>
      </c>
      <c r="CZ18" s="91">
        <f t="shared" si="68"/>
        <v>0</v>
      </c>
      <c r="DA18" s="91">
        <f t="shared" si="68"/>
        <v>1</v>
      </c>
      <c r="DB18" s="107" t="e">
        <f>CQ18/CP18</f>
        <v>#DIV/0!</v>
      </c>
      <c r="DC18" s="107">
        <f>(CQ18+CT18+CU18+CV18)/CO18</f>
        <v>1</v>
      </c>
    </row>
    <row r="19" spans="1:107">
      <c r="A19" s="83"/>
      <c r="B19" s="78" t="s">
        <v>154</v>
      </c>
      <c r="C19" s="77">
        <v>4</v>
      </c>
      <c r="D19" s="78">
        <v>4</v>
      </c>
      <c r="E19" s="77">
        <v>3</v>
      </c>
      <c r="F19" s="82">
        <v>3</v>
      </c>
      <c r="G19" s="77">
        <v>2</v>
      </c>
      <c r="H19" s="78"/>
      <c r="I19" s="77"/>
      <c r="J19" s="78"/>
      <c r="K19" s="77"/>
      <c r="L19" s="77"/>
      <c r="M19" s="78"/>
      <c r="N19" s="77"/>
      <c r="O19" s="78"/>
      <c r="P19" s="77"/>
      <c r="Q19" s="93"/>
      <c r="S19" s="77"/>
      <c r="T19" s="81" t="s">
        <v>77</v>
      </c>
      <c r="U19" s="77">
        <v>3</v>
      </c>
      <c r="V19" s="78">
        <v>1</v>
      </c>
      <c r="W19" s="77">
        <v>0</v>
      </c>
      <c r="X19" s="82">
        <v>1</v>
      </c>
      <c r="Y19" s="77">
        <v>1</v>
      </c>
      <c r="Z19" s="82">
        <v>1</v>
      </c>
      <c r="AA19" s="77"/>
      <c r="AB19" s="82">
        <v>1</v>
      </c>
      <c r="AC19" s="77"/>
      <c r="AD19" s="77"/>
      <c r="AE19" s="78"/>
      <c r="AF19" s="77"/>
      <c r="AG19" s="78"/>
      <c r="AH19" s="77"/>
      <c r="AI19" s="80"/>
      <c r="AK19" s="64" t="s">
        <v>66</v>
      </c>
      <c r="AL19" s="65" t="s">
        <v>19</v>
      </c>
      <c r="AM19" s="66">
        <v>3</v>
      </c>
      <c r="AN19" s="65">
        <v>2</v>
      </c>
      <c r="AO19" s="66">
        <v>1</v>
      </c>
      <c r="AP19" s="65"/>
      <c r="AQ19" s="66">
        <v>1</v>
      </c>
      <c r="AR19" s="65"/>
      <c r="AS19" s="66">
        <v>1</v>
      </c>
      <c r="AT19" s="65"/>
      <c r="AU19" s="66">
        <v>1</v>
      </c>
      <c r="AV19" s="66"/>
      <c r="AW19" s="65"/>
      <c r="AX19" s="66"/>
      <c r="AY19" s="65"/>
      <c r="AZ19" s="66"/>
      <c r="BA19" s="67"/>
      <c r="BC19" s="89"/>
      <c r="BD19" s="91" t="s">
        <v>129</v>
      </c>
      <c r="BE19" s="91">
        <v>3</v>
      </c>
      <c r="BF19" s="91">
        <v>2</v>
      </c>
      <c r="BG19" s="91">
        <v>1</v>
      </c>
      <c r="BH19" s="90">
        <v>1</v>
      </c>
      <c r="BI19" s="91">
        <v>2</v>
      </c>
      <c r="BJ19" s="91"/>
      <c r="BK19" s="91">
        <v>1</v>
      </c>
      <c r="BL19" s="91"/>
      <c r="BM19" s="91"/>
      <c r="BN19" s="91"/>
      <c r="BO19" s="91"/>
      <c r="BP19" s="91"/>
      <c r="BQ19" s="91">
        <v>1</v>
      </c>
      <c r="BR19" s="91"/>
      <c r="BS19" s="92"/>
      <c r="BU19" s="83"/>
      <c r="BV19" s="78" t="s">
        <v>105</v>
      </c>
      <c r="BW19" s="77">
        <v>3</v>
      </c>
      <c r="BX19" s="78">
        <v>3</v>
      </c>
      <c r="BY19" s="77">
        <v>1</v>
      </c>
      <c r="BZ19" s="78">
        <v>1</v>
      </c>
      <c r="CA19" s="77"/>
      <c r="CB19" s="78"/>
      <c r="CC19" s="77"/>
      <c r="CD19" s="78"/>
      <c r="CE19" s="77"/>
      <c r="CF19" s="77"/>
      <c r="CG19" s="78"/>
      <c r="CH19" s="77"/>
      <c r="CI19" s="78"/>
      <c r="CJ19" s="77"/>
      <c r="CK19" s="93"/>
      <c r="CM19" s="68" t="s">
        <v>122</v>
      </c>
      <c r="CN19" s="69" t="s">
        <v>121</v>
      </c>
      <c r="CO19" s="68">
        <v>2</v>
      </c>
      <c r="CP19" s="69">
        <v>1</v>
      </c>
      <c r="CQ19" s="68">
        <v>0</v>
      </c>
      <c r="CR19" s="69"/>
      <c r="CS19" s="68">
        <v>1</v>
      </c>
      <c r="CT19" s="69">
        <v>1</v>
      </c>
      <c r="CU19" s="68"/>
      <c r="CV19" s="69"/>
      <c r="CW19" s="68"/>
      <c r="CX19" s="68"/>
      <c r="CY19" s="69"/>
      <c r="CZ19" s="68"/>
      <c r="DA19" s="69"/>
      <c r="DB19" s="68"/>
      <c r="DC19" s="70"/>
    </row>
    <row r="20" spans="1:107" ht="19.5" thickBot="1">
      <c r="A20" s="83"/>
      <c r="B20" s="94" t="s">
        <v>139</v>
      </c>
      <c r="C20" s="85">
        <v>3</v>
      </c>
      <c r="D20" s="86">
        <v>1</v>
      </c>
      <c r="E20" s="85">
        <v>0</v>
      </c>
      <c r="F20" s="87">
        <v>1</v>
      </c>
      <c r="G20" s="85"/>
      <c r="H20" s="86"/>
      <c r="I20" s="85">
        <v>1</v>
      </c>
      <c r="J20" s="87">
        <v>1</v>
      </c>
      <c r="K20" s="85"/>
      <c r="L20" s="85"/>
      <c r="M20" s="86"/>
      <c r="N20" s="85"/>
      <c r="O20" s="86"/>
      <c r="P20" s="85"/>
      <c r="Q20" s="88"/>
      <c r="S20" s="77"/>
      <c r="T20" s="94"/>
      <c r="U20" s="85"/>
      <c r="V20" s="86"/>
      <c r="W20" s="85"/>
      <c r="X20" s="86"/>
      <c r="Y20" s="85"/>
      <c r="Z20" s="86"/>
      <c r="AA20" s="85"/>
      <c r="AB20" s="86"/>
      <c r="AC20" s="85"/>
      <c r="AD20" s="85"/>
      <c r="AE20" s="86"/>
      <c r="AF20" s="85"/>
      <c r="AG20" s="86"/>
      <c r="AH20" s="85"/>
      <c r="AI20" s="95"/>
      <c r="AK20" s="83"/>
      <c r="AL20" s="84" t="s">
        <v>45</v>
      </c>
      <c r="AM20" s="85">
        <v>2</v>
      </c>
      <c r="AN20" s="86">
        <v>2</v>
      </c>
      <c r="AO20" s="85">
        <v>0</v>
      </c>
      <c r="AP20" s="86"/>
      <c r="AQ20" s="85"/>
      <c r="AR20" s="86"/>
      <c r="AS20" s="85"/>
      <c r="AT20" s="86"/>
      <c r="AU20" s="85"/>
      <c r="AV20" s="85"/>
      <c r="AW20" s="86"/>
      <c r="AX20" s="85"/>
      <c r="AY20" s="86"/>
      <c r="AZ20" s="85"/>
      <c r="BA20" s="88"/>
      <c r="BC20" s="89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7"/>
      <c r="BU20" s="100" t="s">
        <v>16</v>
      </c>
      <c r="BV20" s="96"/>
      <c r="BW20" s="96">
        <f t="shared" ref="BW20:CI20" si="69">SUM(BW15:BW19)</f>
        <v>14</v>
      </c>
      <c r="BX20" s="96">
        <f t="shared" si="69"/>
        <v>13</v>
      </c>
      <c r="BY20" s="96">
        <f t="shared" si="69"/>
        <v>9</v>
      </c>
      <c r="BZ20" s="96">
        <f t="shared" si="69"/>
        <v>7</v>
      </c>
      <c r="CA20" s="96">
        <f t="shared" si="69"/>
        <v>4</v>
      </c>
      <c r="CB20" s="96">
        <f t="shared" si="69"/>
        <v>0</v>
      </c>
      <c r="CC20" s="96">
        <f t="shared" si="69"/>
        <v>1</v>
      </c>
      <c r="CD20" s="96">
        <f t="shared" si="69"/>
        <v>0</v>
      </c>
      <c r="CE20" s="96">
        <f t="shared" si="69"/>
        <v>0</v>
      </c>
      <c r="CF20" s="96">
        <f t="shared" si="69"/>
        <v>2</v>
      </c>
      <c r="CG20" s="96">
        <f t="shared" si="69"/>
        <v>1</v>
      </c>
      <c r="CH20" s="96">
        <f t="shared" si="69"/>
        <v>1</v>
      </c>
      <c r="CI20" s="96">
        <f t="shared" si="69"/>
        <v>3</v>
      </c>
      <c r="CJ20" s="101">
        <f>BY20/BX20</f>
        <v>0.69230769230769229</v>
      </c>
      <c r="CK20" s="102">
        <f>(BY20+CB20+CC20+CD20)/BW20</f>
        <v>0.7142857142857143</v>
      </c>
      <c r="CM20" s="77"/>
      <c r="CN20" s="78" t="s">
        <v>139</v>
      </c>
      <c r="CO20" s="77">
        <v>3</v>
      </c>
      <c r="CP20" s="78">
        <v>2</v>
      </c>
      <c r="CQ20" s="77">
        <v>0</v>
      </c>
      <c r="CR20" s="78"/>
      <c r="CS20" s="77"/>
      <c r="CT20" s="78"/>
      <c r="CU20" s="77">
        <v>1</v>
      </c>
      <c r="CV20" s="78"/>
      <c r="CW20" s="77"/>
      <c r="CX20" s="77"/>
      <c r="CY20" s="78"/>
      <c r="CZ20" s="77"/>
      <c r="DA20" s="78"/>
      <c r="DB20" s="77"/>
      <c r="DC20" s="80"/>
    </row>
    <row r="21" spans="1:107">
      <c r="A21" s="83"/>
      <c r="B21" s="81" t="s">
        <v>165</v>
      </c>
      <c r="C21" s="77">
        <v>2</v>
      </c>
      <c r="D21" s="81">
        <v>1</v>
      </c>
      <c r="E21" s="77">
        <v>1</v>
      </c>
      <c r="F21" s="82">
        <v>0</v>
      </c>
      <c r="G21" s="77">
        <v>1</v>
      </c>
      <c r="H21" s="78"/>
      <c r="I21" s="77">
        <v>1</v>
      </c>
      <c r="J21" s="78"/>
      <c r="K21" s="77"/>
      <c r="L21" s="77"/>
      <c r="M21" s="78"/>
      <c r="N21" s="77"/>
      <c r="O21" s="78"/>
      <c r="P21" s="77"/>
      <c r="Q21" s="93"/>
      <c r="S21" s="77"/>
      <c r="T21" s="81" t="s">
        <v>244</v>
      </c>
      <c r="U21" s="77">
        <v>3</v>
      </c>
      <c r="V21" s="78"/>
      <c r="W21" s="77"/>
      <c r="X21" s="78">
        <v>3</v>
      </c>
      <c r="Y21" s="77"/>
      <c r="Z21" s="78"/>
      <c r="AA21" s="77">
        <v>3</v>
      </c>
      <c r="AB21" s="78"/>
      <c r="AC21" s="77"/>
      <c r="AD21" s="77"/>
      <c r="AE21" s="78"/>
      <c r="AF21" s="77"/>
      <c r="AG21" s="78">
        <v>3</v>
      </c>
      <c r="AH21" s="77"/>
      <c r="AI21" s="80"/>
      <c r="AK21" s="83"/>
      <c r="AL21" s="81" t="s">
        <v>167</v>
      </c>
      <c r="AM21" s="77">
        <v>2</v>
      </c>
      <c r="AN21" s="78">
        <v>2</v>
      </c>
      <c r="AO21" s="77">
        <v>2</v>
      </c>
      <c r="AP21" s="82">
        <v>1</v>
      </c>
      <c r="AQ21" s="77"/>
      <c r="AR21" s="78"/>
      <c r="AS21" s="77"/>
      <c r="AT21" s="78"/>
      <c r="AU21" s="77"/>
      <c r="AV21" s="77"/>
      <c r="AW21" s="78"/>
      <c r="AX21" s="77"/>
      <c r="AY21" s="78">
        <v>1</v>
      </c>
      <c r="AZ21" s="77"/>
      <c r="BA21" s="93"/>
      <c r="BC21" s="89"/>
      <c r="BD21" s="98" t="s">
        <v>250</v>
      </c>
      <c r="BE21" s="98">
        <v>3</v>
      </c>
      <c r="BF21" s="98">
        <v>3</v>
      </c>
      <c r="BG21" s="98">
        <v>2</v>
      </c>
      <c r="BH21" s="98">
        <v>2</v>
      </c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9"/>
      <c r="BU21" s="64" t="s">
        <v>108</v>
      </c>
      <c r="BV21" s="65" t="s">
        <v>144</v>
      </c>
      <c r="BW21" s="66">
        <v>3</v>
      </c>
      <c r="BX21" s="65">
        <v>3</v>
      </c>
      <c r="BY21" s="66">
        <v>0</v>
      </c>
      <c r="BZ21" s="65"/>
      <c r="CA21" s="66"/>
      <c r="CB21" s="65"/>
      <c r="CC21" s="66"/>
      <c r="CD21" s="65"/>
      <c r="CE21" s="66"/>
      <c r="CF21" s="66"/>
      <c r="CG21" s="65"/>
      <c r="CH21" s="66"/>
      <c r="CI21" s="65"/>
      <c r="CJ21" s="66"/>
      <c r="CK21" s="67"/>
      <c r="CM21" s="77"/>
      <c r="CN21" s="78"/>
      <c r="CO21" s="77"/>
      <c r="CP21" s="78"/>
      <c r="CQ21" s="77"/>
      <c r="CR21" s="78"/>
      <c r="CS21" s="77"/>
      <c r="CT21" s="78"/>
      <c r="CU21" s="77"/>
      <c r="CV21" s="78"/>
      <c r="CW21" s="77"/>
      <c r="CX21" s="77"/>
      <c r="CY21" s="78"/>
      <c r="CZ21" s="77"/>
      <c r="DA21" s="78"/>
      <c r="DB21" s="77"/>
      <c r="DC21" s="80"/>
    </row>
    <row r="22" spans="1:107">
      <c r="A22" s="83"/>
      <c r="B22" s="81" t="s">
        <v>173</v>
      </c>
      <c r="C22" s="77">
        <v>4</v>
      </c>
      <c r="D22" s="81">
        <v>1</v>
      </c>
      <c r="E22" s="77">
        <v>0</v>
      </c>
      <c r="F22" s="82">
        <v>2</v>
      </c>
      <c r="G22" s="77"/>
      <c r="H22" s="78"/>
      <c r="I22" s="77">
        <v>1</v>
      </c>
      <c r="J22" s="82">
        <v>2</v>
      </c>
      <c r="K22" s="77"/>
      <c r="L22" s="77"/>
      <c r="M22" s="78"/>
      <c r="N22" s="77"/>
      <c r="O22" s="78">
        <v>1</v>
      </c>
      <c r="P22" s="77"/>
      <c r="Q22" s="93"/>
      <c r="S22" s="77"/>
      <c r="T22" s="81" t="s">
        <v>240</v>
      </c>
      <c r="U22" s="77">
        <v>1</v>
      </c>
      <c r="V22" s="78"/>
      <c r="W22" s="77"/>
      <c r="X22" s="78"/>
      <c r="Y22" s="77"/>
      <c r="Z22" s="78"/>
      <c r="AA22" s="77">
        <v>1</v>
      </c>
      <c r="AB22" s="78"/>
      <c r="AC22" s="77"/>
      <c r="AD22" s="77"/>
      <c r="AE22" s="78"/>
      <c r="AF22" s="77"/>
      <c r="AG22" s="78"/>
      <c r="AH22" s="77"/>
      <c r="AI22" s="80"/>
      <c r="AK22" s="83"/>
      <c r="AL22" s="81" t="s">
        <v>173</v>
      </c>
      <c r="AM22" s="77">
        <v>3</v>
      </c>
      <c r="AN22" s="81">
        <v>3</v>
      </c>
      <c r="AO22" s="77">
        <v>0</v>
      </c>
      <c r="AP22" s="78"/>
      <c r="AQ22" s="77">
        <v>1</v>
      </c>
      <c r="AR22" s="78"/>
      <c r="AS22" s="77"/>
      <c r="AT22" s="78"/>
      <c r="AU22" s="77"/>
      <c r="AV22" s="77"/>
      <c r="AW22" s="78"/>
      <c r="AX22" s="77"/>
      <c r="AY22" s="78"/>
      <c r="AZ22" s="77"/>
      <c r="BA22" s="93"/>
      <c r="BC22" s="89"/>
      <c r="BD22" s="91" t="s">
        <v>258</v>
      </c>
      <c r="BE22" s="91">
        <v>4</v>
      </c>
      <c r="BF22" s="91">
        <v>2</v>
      </c>
      <c r="BG22" s="91">
        <v>2</v>
      </c>
      <c r="BH22" s="91">
        <v>3</v>
      </c>
      <c r="BI22" s="91">
        <v>3</v>
      </c>
      <c r="BJ22" s="91">
        <v>1</v>
      </c>
      <c r="BK22" s="91"/>
      <c r="BL22" s="91">
        <v>1</v>
      </c>
      <c r="BM22" s="91"/>
      <c r="BN22" s="91">
        <v>1</v>
      </c>
      <c r="BO22" s="91"/>
      <c r="BP22" s="91"/>
      <c r="BQ22" s="91"/>
      <c r="BR22" s="91"/>
      <c r="BS22" s="92"/>
      <c r="BU22" s="83"/>
      <c r="BV22" s="78" t="s">
        <v>142</v>
      </c>
      <c r="BW22" s="77">
        <v>3</v>
      </c>
      <c r="BX22" s="78">
        <v>3</v>
      </c>
      <c r="BY22" s="77">
        <v>1</v>
      </c>
      <c r="BZ22" s="78"/>
      <c r="CA22" s="77"/>
      <c r="CB22" s="78"/>
      <c r="CC22" s="77"/>
      <c r="CD22" s="78"/>
      <c r="CE22" s="77"/>
      <c r="CF22" s="77"/>
      <c r="CG22" s="78"/>
      <c r="CH22" s="77"/>
      <c r="CI22" s="78"/>
      <c r="CJ22" s="77"/>
      <c r="CK22" s="93"/>
      <c r="CM22" s="77"/>
      <c r="CN22" s="78" t="s">
        <v>165</v>
      </c>
      <c r="CO22" s="77">
        <v>4</v>
      </c>
      <c r="CP22" s="78">
        <v>3</v>
      </c>
      <c r="CQ22" s="77">
        <v>1</v>
      </c>
      <c r="CR22" s="82">
        <v>1</v>
      </c>
      <c r="CS22" s="77">
        <v>3</v>
      </c>
      <c r="CT22" s="82">
        <v>1</v>
      </c>
      <c r="CU22" s="77"/>
      <c r="CV22" s="78"/>
      <c r="CW22" s="77"/>
      <c r="CX22" s="77"/>
      <c r="CY22" s="78"/>
      <c r="CZ22" s="77"/>
      <c r="DA22" s="78"/>
      <c r="DB22" s="77"/>
      <c r="DC22" s="80"/>
    </row>
    <row r="23" spans="1:107" ht="19.5" thickBot="1">
      <c r="A23" s="105"/>
      <c r="B23" s="103" t="s">
        <v>240</v>
      </c>
      <c r="C23" s="98">
        <v>3</v>
      </c>
      <c r="D23" s="103">
        <v>2</v>
      </c>
      <c r="E23" s="98">
        <v>1</v>
      </c>
      <c r="F23" s="103"/>
      <c r="G23" s="98">
        <v>1</v>
      </c>
      <c r="H23" s="103"/>
      <c r="I23" s="98">
        <v>1</v>
      </c>
      <c r="J23" s="103"/>
      <c r="K23" s="98"/>
      <c r="L23" s="98"/>
      <c r="M23" s="103"/>
      <c r="N23" s="98"/>
      <c r="O23" s="103">
        <v>1</v>
      </c>
      <c r="P23" s="98"/>
      <c r="Q23" s="106"/>
      <c r="S23" s="98"/>
      <c r="T23" s="103"/>
      <c r="U23" s="98"/>
      <c r="V23" s="103"/>
      <c r="W23" s="98"/>
      <c r="X23" s="103"/>
      <c r="Y23" s="98"/>
      <c r="Z23" s="103"/>
      <c r="AA23" s="98"/>
      <c r="AB23" s="103"/>
      <c r="AC23" s="98"/>
      <c r="AD23" s="98"/>
      <c r="AE23" s="103"/>
      <c r="AF23" s="98"/>
      <c r="AG23" s="103"/>
      <c r="AH23" s="98"/>
      <c r="AI23" s="104"/>
      <c r="AK23" s="105"/>
      <c r="AL23" s="103"/>
      <c r="AM23" s="98"/>
      <c r="AN23" s="103"/>
      <c r="AO23" s="98"/>
      <c r="AP23" s="103"/>
      <c r="AQ23" s="98"/>
      <c r="AR23" s="103"/>
      <c r="AS23" s="98"/>
      <c r="AT23" s="103"/>
      <c r="AU23" s="98"/>
      <c r="AV23" s="98"/>
      <c r="AW23" s="103"/>
      <c r="AX23" s="98"/>
      <c r="AY23" s="103"/>
      <c r="AZ23" s="98"/>
      <c r="BA23" s="106"/>
      <c r="BC23" s="89"/>
      <c r="BD23" s="91" t="s">
        <v>262</v>
      </c>
      <c r="BE23" s="91">
        <v>3</v>
      </c>
      <c r="BF23" s="91">
        <v>3</v>
      </c>
      <c r="BG23" s="91">
        <v>2</v>
      </c>
      <c r="BH23" s="91">
        <v>1</v>
      </c>
      <c r="BI23" s="91">
        <v>1</v>
      </c>
      <c r="BJ23" s="91"/>
      <c r="BK23" s="91"/>
      <c r="BL23" s="91"/>
      <c r="BM23" s="91"/>
      <c r="BN23" s="91"/>
      <c r="BO23" s="91"/>
      <c r="BP23" s="91"/>
      <c r="BQ23" s="91">
        <v>1</v>
      </c>
      <c r="BR23" s="91"/>
      <c r="BS23" s="92"/>
      <c r="BU23" s="83"/>
      <c r="BV23" s="109" t="s">
        <v>150</v>
      </c>
      <c r="BW23" s="96">
        <v>3</v>
      </c>
      <c r="BX23" s="110">
        <v>2</v>
      </c>
      <c r="BY23" s="96">
        <v>1</v>
      </c>
      <c r="BZ23" s="111">
        <v>1</v>
      </c>
      <c r="CA23" s="96"/>
      <c r="CB23" s="110"/>
      <c r="CC23" s="96">
        <v>1</v>
      </c>
      <c r="CD23" s="110"/>
      <c r="CE23" s="96"/>
      <c r="CF23" s="96"/>
      <c r="CG23" s="110"/>
      <c r="CH23" s="96"/>
      <c r="CI23" s="110"/>
      <c r="CJ23" s="96"/>
      <c r="CK23" s="112"/>
      <c r="CM23" s="77"/>
      <c r="CN23" s="81" t="s">
        <v>167</v>
      </c>
      <c r="CO23" s="77">
        <v>2</v>
      </c>
      <c r="CP23" s="81">
        <v>2</v>
      </c>
      <c r="CQ23" s="77">
        <v>1</v>
      </c>
      <c r="CR23" s="78"/>
      <c r="CS23" s="77">
        <v>1</v>
      </c>
      <c r="CT23" s="78"/>
      <c r="CU23" s="77"/>
      <c r="CV23" s="78"/>
      <c r="CW23" s="77"/>
      <c r="CX23" s="77"/>
      <c r="CY23" s="78"/>
      <c r="CZ23" s="77">
        <v>1</v>
      </c>
      <c r="DA23" s="78"/>
      <c r="DB23" s="77"/>
      <c r="DC23" s="80"/>
    </row>
    <row r="24" spans="1:107" ht="19.5" thickBot="1">
      <c r="A24" s="100" t="s">
        <v>16</v>
      </c>
      <c r="B24" s="96"/>
      <c r="C24" s="96">
        <f>SUM(C18:C23)</f>
        <v>19</v>
      </c>
      <c r="D24" s="96">
        <f t="shared" ref="D24" si="70">SUM(D18:D23)</f>
        <v>11</v>
      </c>
      <c r="E24" s="96">
        <f t="shared" ref="E24" si="71">SUM(E18:E23)</f>
        <v>6</v>
      </c>
      <c r="F24" s="96">
        <f t="shared" ref="F24" si="72">SUM(F18:F23)</f>
        <v>9</v>
      </c>
      <c r="G24" s="96">
        <f t="shared" ref="G24" si="73">SUM(G18:G23)</f>
        <v>7</v>
      </c>
      <c r="H24" s="96">
        <f t="shared" ref="H24" si="74">SUM(H18:H23)</f>
        <v>0</v>
      </c>
      <c r="I24" s="96">
        <f t="shared" ref="I24" si="75">SUM(I18:I23)</f>
        <v>5</v>
      </c>
      <c r="J24" s="96">
        <f t="shared" ref="J24" si="76">SUM(J18:J23)</f>
        <v>3</v>
      </c>
      <c r="K24" s="96">
        <f t="shared" ref="K24" si="77">SUM(K18:K23)</f>
        <v>0</v>
      </c>
      <c r="L24" s="96">
        <f t="shared" ref="L24" si="78">SUM(L18:L23)</f>
        <v>1</v>
      </c>
      <c r="M24" s="96">
        <f t="shared" ref="M24" si="79">SUM(M18:M23)</f>
        <v>0</v>
      </c>
      <c r="N24" s="96">
        <f t="shared" ref="N24" si="80">SUM(N18:N23)</f>
        <v>0</v>
      </c>
      <c r="O24" s="96">
        <f t="shared" ref="O24" si="81">SUM(O18:O23)</f>
        <v>2</v>
      </c>
      <c r="P24" s="96">
        <f>E24/D24</f>
        <v>0.54545454545454541</v>
      </c>
      <c r="Q24" s="102">
        <f>(E24+H24+I24+J24)/C24</f>
        <v>0.73684210526315785</v>
      </c>
      <c r="S24" s="57" t="s">
        <v>16</v>
      </c>
      <c r="T24" s="91"/>
      <c r="U24" s="91">
        <f>SUM(U18:U23)</f>
        <v>9</v>
      </c>
      <c r="V24" s="91">
        <f t="shared" ref="V24" si="82">SUM(V18:V23)</f>
        <v>2</v>
      </c>
      <c r="W24" s="91">
        <f t="shared" ref="W24" si="83">SUM(W18:W23)</f>
        <v>1</v>
      </c>
      <c r="X24" s="91">
        <f t="shared" ref="X24" si="84">SUM(X18:X23)</f>
        <v>6</v>
      </c>
      <c r="Y24" s="91">
        <f t="shared" ref="Y24" si="85">SUM(Y18:Y23)</f>
        <v>1</v>
      </c>
      <c r="Z24" s="91">
        <f t="shared" ref="Z24" si="86">SUM(Z18:Z23)</f>
        <v>1</v>
      </c>
      <c r="AA24" s="91">
        <f t="shared" ref="AA24" si="87">SUM(AA18:AA23)</f>
        <v>5</v>
      </c>
      <c r="AB24" s="91">
        <f t="shared" ref="AB24" si="88">SUM(AB18:AB23)</f>
        <v>1</v>
      </c>
      <c r="AC24" s="91">
        <f t="shared" ref="AC24" si="89">SUM(AC18:AC23)</f>
        <v>0</v>
      </c>
      <c r="AD24" s="91">
        <f t="shared" ref="AD24" si="90">SUM(AD18:AD23)</f>
        <v>0</v>
      </c>
      <c r="AE24" s="91">
        <f t="shared" ref="AE24" si="91">SUM(AE18:AE23)</f>
        <v>0</v>
      </c>
      <c r="AF24" s="91">
        <f t="shared" ref="AF24" si="92">SUM(AF18:AF23)</f>
        <v>0</v>
      </c>
      <c r="AG24" s="91">
        <f t="shared" ref="AG24" si="93">SUM(AG18:AG23)</f>
        <v>3</v>
      </c>
      <c r="AH24" s="107">
        <f>W24/V24</f>
        <v>0.5</v>
      </c>
      <c r="AI24" s="107">
        <f>(W24+Z24+AA24+AB24)/U24</f>
        <v>0.88888888888888884</v>
      </c>
      <c r="AK24" s="100" t="s">
        <v>16</v>
      </c>
      <c r="AL24" s="96"/>
      <c r="AM24" s="96">
        <f t="shared" ref="AM24:AY24" si="94">SUM(AM19:AM23)</f>
        <v>10</v>
      </c>
      <c r="AN24" s="96">
        <f t="shared" si="94"/>
        <v>9</v>
      </c>
      <c r="AO24" s="96">
        <f t="shared" si="94"/>
        <v>3</v>
      </c>
      <c r="AP24" s="96">
        <f t="shared" si="94"/>
        <v>1</v>
      </c>
      <c r="AQ24" s="96">
        <f t="shared" si="94"/>
        <v>2</v>
      </c>
      <c r="AR24" s="96">
        <f t="shared" si="94"/>
        <v>0</v>
      </c>
      <c r="AS24" s="96">
        <f t="shared" si="94"/>
        <v>1</v>
      </c>
      <c r="AT24" s="96">
        <f t="shared" si="94"/>
        <v>0</v>
      </c>
      <c r="AU24" s="96">
        <f t="shared" si="94"/>
        <v>1</v>
      </c>
      <c r="AV24" s="96">
        <f t="shared" si="94"/>
        <v>0</v>
      </c>
      <c r="AW24" s="96">
        <f t="shared" si="94"/>
        <v>0</v>
      </c>
      <c r="AX24" s="96">
        <f t="shared" si="94"/>
        <v>0</v>
      </c>
      <c r="AY24" s="96">
        <f t="shared" si="94"/>
        <v>1</v>
      </c>
      <c r="AZ24" s="101">
        <f>AO24/AN24</f>
        <v>0.33333333333333331</v>
      </c>
      <c r="BA24" s="102">
        <f>(AO24+AR24+AS24+AT24)/AM24</f>
        <v>0.4</v>
      </c>
      <c r="BC24" s="100" t="s">
        <v>16</v>
      </c>
      <c r="BD24" s="96"/>
      <c r="BE24" s="96">
        <f>SUM(BE18:BE23)</f>
        <v>16</v>
      </c>
      <c r="BF24" s="96">
        <f t="shared" ref="BF24" si="95">SUM(BF18:BF23)</f>
        <v>13</v>
      </c>
      <c r="BG24" s="96">
        <f t="shared" ref="BG24" si="96">SUM(BG18:BG23)</f>
        <v>7</v>
      </c>
      <c r="BH24" s="96">
        <f t="shared" ref="BH24" si="97">SUM(BH18:BH23)</f>
        <v>7</v>
      </c>
      <c r="BI24" s="96">
        <f t="shared" ref="BI24" si="98">SUM(BI18:BI23)</f>
        <v>7</v>
      </c>
      <c r="BJ24" s="96">
        <f t="shared" ref="BJ24" si="99">SUM(BJ18:BJ23)</f>
        <v>1</v>
      </c>
      <c r="BK24" s="96">
        <f t="shared" ref="BK24" si="100">SUM(BK18:BK23)</f>
        <v>1</v>
      </c>
      <c r="BL24" s="96">
        <f t="shared" ref="BL24" si="101">SUM(BL18:BL23)</f>
        <v>1</v>
      </c>
      <c r="BM24" s="96">
        <f t="shared" ref="BM24" si="102">SUM(BM18:BM23)</f>
        <v>0</v>
      </c>
      <c r="BN24" s="96">
        <f t="shared" ref="BN24" si="103">SUM(BN18:BN23)</f>
        <v>1</v>
      </c>
      <c r="BO24" s="96">
        <f t="shared" ref="BO24" si="104">SUM(BO18:BO23)</f>
        <v>0</v>
      </c>
      <c r="BP24" s="96">
        <f t="shared" ref="BP24" si="105">SUM(BP18:BP23)</f>
        <v>0</v>
      </c>
      <c r="BQ24" s="96">
        <f t="shared" ref="BQ24" si="106">SUM(BQ18:BQ23)</f>
        <v>2</v>
      </c>
      <c r="BR24" s="101">
        <f>BG24/BF24</f>
        <v>0.53846153846153844</v>
      </c>
      <c r="BS24" s="102">
        <f>(BG24+BJ24+BK24+BL24)/BE24</f>
        <v>0.625</v>
      </c>
      <c r="BU24" s="83"/>
      <c r="BV24" s="78" t="s">
        <v>250</v>
      </c>
      <c r="BW24" s="77">
        <v>2</v>
      </c>
      <c r="BX24" s="78">
        <v>1</v>
      </c>
      <c r="BY24" s="77">
        <v>1</v>
      </c>
      <c r="BZ24" s="78"/>
      <c r="CA24" s="77"/>
      <c r="CB24" s="78"/>
      <c r="CC24" s="77"/>
      <c r="CD24" s="78">
        <v>1</v>
      </c>
      <c r="CE24" s="77"/>
      <c r="CF24" s="77"/>
      <c r="CG24" s="78"/>
      <c r="CH24" s="77"/>
      <c r="CI24" s="78"/>
      <c r="CJ24" s="77"/>
      <c r="CK24" s="93"/>
      <c r="CM24" s="98"/>
      <c r="CN24" s="103"/>
      <c r="CO24" s="98"/>
      <c r="CP24" s="103"/>
      <c r="CQ24" s="98"/>
      <c r="CR24" s="103"/>
      <c r="CS24" s="98"/>
      <c r="CT24" s="103"/>
      <c r="CU24" s="98"/>
      <c r="CV24" s="103"/>
      <c r="CW24" s="98"/>
      <c r="CX24" s="98"/>
      <c r="CY24" s="103"/>
      <c r="CZ24" s="98"/>
      <c r="DA24" s="103"/>
      <c r="DB24" s="98"/>
      <c r="DC24" s="104"/>
    </row>
    <row r="25" spans="1:107">
      <c r="A25" s="64" t="s">
        <v>23</v>
      </c>
      <c r="B25" s="65" t="s">
        <v>63</v>
      </c>
      <c r="C25" s="66">
        <v>3</v>
      </c>
      <c r="D25" s="65">
        <v>2</v>
      </c>
      <c r="E25" s="66">
        <v>2</v>
      </c>
      <c r="F25" s="65">
        <v>1</v>
      </c>
      <c r="G25" s="66">
        <v>2</v>
      </c>
      <c r="H25" s="65"/>
      <c r="I25" s="66">
        <v>1</v>
      </c>
      <c r="J25" s="65"/>
      <c r="K25" s="66"/>
      <c r="L25" s="66"/>
      <c r="M25" s="65"/>
      <c r="N25" s="66"/>
      <c r="O25" s="65"/>
      <c r="P25" s="66"/>
      <c r="Q25" s="67"/>
      <c r="S25" s="68" t="s">
        <v>52</v>
      </c>
      <c r="T25" s="69" t="s">
        <v>45</v>
      </c>
      <c r="U25" s="68">
        <v>2</v>
      </c>
      <c r="V25" s="69">
        <v>2</v>
      </c>
      <c r="W25" s="68">
        <v>2</v>
      </c>
      <c r="X25" s="69">
        <v>2</v>
      </c>
      <c r="Y25" s="68">
        <v>3</v>
      </c>
      <c r="Z25" s="69"/>
      <c r="AA25" s="68"/>
      <c r="AB25" s="69"/>
      <c r="AC25" s="68"/>
      <c r="AD25" s="68"/>
      <c r="AE25" s="69">
        <v>1</v>
      </c>
      <c r="AF25" s="68"/>
      <c r="AG25" s="69"/>
      <c r="AH25" s="68"/>
      <c r="AI25" s="70"/>
      <c r="AK25" s="64" t="s">
        <v>69</v>
      </c>
      <c r="AL25" s="65" t="s">
        <v>19</v>
      </c>
      <c r="AM25" s="66">
        <v>3</v>
      </c>
      <c r="AN25" s="65">
        <v>3</v>
      </c>
      <c r="AO25" s="66">
        <v>1</v>
      </c>
      <c r="AP25" s="65">
        <v>1</v>
      </c>
      <c r="AQ25" s="66">
        <v>1</v>
      </c>
      <c r="AR25" s="65"/>
      <c r="AS25" s="66"/>
      <c r="AT25" s="65"/>
      <c r="AU25" s="66">
        <v>1</v>
      </c>
      <c r="AV25" s="66"/>
      <c r="AW25" s="65"/>
      <c r="AX25" s="66"/>
      <c r="AY25" s="65"/>
      <c r="AZ25" s="66"/>
      <c r="BA25" s="67"/>
      <c r="BC25" s="71" t="s">
        <v>97</v>
      </c>
      <c r="BD25" s="72" t="s">
        <v>94</v>
      </c>
      <c r="BE25" s="72">
        <v>3</v>
      </c>
      <c r="BF25" s="72">
        <v>3</v>
      </c>
      <c r="BG25" s="72">
        <v>1</v>
      </c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3"/>
      <c r="BU25" s="83"/>
      <c r="BV25" s="78" t="s">
        <v>121</v>
      </c>
      <c r="BW25" s="77">
        <v>2</v>
      </c>
      <c r="BX25" s="78">
        <v>1</v>
      </c>
      <c r="BY25" s="77">
        <v>0</v>
      </c>
      <c r="BZ25" s="78"/>
      <c r="CA25" s="77"/>
      <c r="CB25" s="78"/>
      <c r="CC25" s="77">
        <v>1</v>
      </c>
      <c r="CD25" s="78"/>
      <c r="CE25" s="77"/>
      <c r="CF25" s="77"/>
      <c r="CG25" s="78"/>
      <c r="CH25" s="77"/>
      <c r="CI25" s="78"/>
      <c r="CJ25" s="77"/>
      <c r="CK25" s="93"/>
      <c r="CM25" s="57" t="s">
        <v>16</v>
      </c>
      <c r="CN25" s="91"/>
      <c r="CO25" s="91">
        <f>SUM(CO19:CO24)</f>
        <v>11</v>
      </c>
      <c r="CP25" s="91">
        <f t="shared" ref="CP25" si="107">SUM(CP19:CP24)</f>
        <v>8</v>
      </c>
      <c r="CQ25" s="91">
        <f t="shared" ref="CQ25" si="108">SUM(CQ19:CQ24)</f>
        <v>2</v>
      </c>
      <c r="CR25" s="91">
        <f t="shared" ref="CR25" si="109">SUM(CR19:CR24)</f>
        <v>1</v>
      </c>
      <c r="CS25" s="91">
        <f t="shared" ref="CS25" si="110">SUM(CS19:CS24)</f>
        <v>5</v>
      </c>
      <c r="CT25" s="91">
        <f t="shared" ref="CT25" si="111">SUM(CT19:CT24)</f>
        <v>2</v>
      </c>
      <c r="CU25" s="91">
        <f t="shared" ref="CU25" si="112">SUM(CU19:CU24)</f>
        <v>1</v>
      </c>
      <c r="CV25" s="91">
        <f t="shared" ref="CV25" si="113">SUM(CV19:CV24)</f>
        <v>0</v>
      </c>
      <c r="CW25" s="91">
        <f t="shared" ref="CW25" si="114">SUM(CW19:CW24)</f>
        <v>0</v>
      </c>
      <c r="CX25" s="91">
        <f t="shared" ref="CX25" si="115">SUM(CX19:CX24)</f>
        <v>0</v>
      </c>
      <c r="CY25" s="91">
        <f t="shared" ref="CY25" si="116">SUM(CY19:CY24)</f>
        <v>0</v>
      </c>
      <c r="CZ25" s="91">
        <f t="shared" ref="CZ25" si="117">SUM(CZ19:CZ24)</f>
        <v>1</v>
      </c>
      <c r="DA25" s="91">
        <f t="shared" ref="DA25" si="118">SUM(DA19:DA24)</f>
        <v>0</v>
      </c>
      <c r="DB25" s="107">
        <f>CQ25/CP25</f>
        <v>0.25</v>
      </c>
      <c r="DC25" s="107">
        <f>(CQ25+CT25+CU25+CV25)/CO25</f>
        <v>0.45454545454545453</v>
      </c>
    </row>
    <row r="26" spans="1:107" ht="19.5" thickBot="1">
      <c r="A26" s="83"/>
      <c r="B26" s="78" t="s">
        <v>154</v>
      </c>
      <c r="C26" s="77">
        <v>4</v>
      </c>
      <c r="D26" s="78">
        <v>3</v>
      </c>
      <c r="E26" s="77">
        <v>2</v>
      </c>
      <c r="F26" s="82">
        <v>3</v>
      </c>
      <c r="G26" s="77">
        <v>3</v>
      </c>
      <c r="H26" s="78"/>
      <c r="I26" s="77">
        <v>2</v>
      </c>
      <c r="J26" s="78"/>
      <c r="K26" s="77"/>
      <c r="L26" s="77"/>
      <c r="M26" s="78"/>
      <c r="N26" s="77"/>
      <c r="O26" s="78"/>
      <c r="P26" s="77"/>
      <c r="Q26" s="93"/>
      <c r="S26" s="77"/>
      <c r="T26" s="81" t="s">
        <v>77</v>
      </c>
      <c r="U26" s="77">
        <v>2</v>
      </c>
      <c r="V26" s="78">
        <v>2</v>
      </c>
      <c r="W26" s="77">
        <v>1</v>
      </c>
      <c r="X26" s="82">
        <v>1</v>
      </c>
      <c r="Y26" s="77">
        <v>2</v>
      </c>
      <c r="Z26" s="78"/>
      <c r="AA26" s="77"/>
      <c r="AB26" s="78"/>
      <c r="AC26" s="77">
        <v>1</v>
      </c>
      <c r="AD26" s="77"/>
      <c r="AE26" s="78"/>
      <c r="AF26" s="77"/>
      <c r="AG26" s="78"/>
      <c r="AH26" s="77"/>
      <c r="AI26" s="80"/>
      <c r="AK26" s="83"/>
      <c r="AL26" s="84" t="s">
        <v>45</v>
      </c>
      <c r="AM26" s="85">
        <v>1</v>
      </c>
      <c r="AN26" s="86">
        <v>0</v>
      </c>
      <c r="AO26" s="85">
        <v>0</v>
      </c>
      <c r="AP26" s="87">
        <v>1</v>
      </c>
      <c r="AQ26" s="85"/>
      <c r="AR26" s="86"/>
      <c r="AS26" s="85">
        <v>1</v>
      </c>
      <c r="AT26" s="86"/>
      <c r="AU26" s="85"/>
      <c r="AV26" s="85"/>
      <c r="AW26" s="86"/>
      <c r="AX26" s="85"/>
      <c r="AY26" s="86"/>
      <c r="AZ26" s="85"/>
      <c r="BA26" s="88"/>
      <c r="BC26" s="89"/>
      <c r="BD26" s="91" t="s">
        <v>129</v>
      </c>
      <c r="BE26" s="91">
        <v>3</v>
      </c>
      <c r="BF26" s="91">
        <v>2</v>
      </c>
      <c r="BG26" s="91">
        <v>0</v>
      </c>
      <c r="BH26" s="91"/>
      <c r="BI26" s="91"/>
      <c r="BJ26" s="91"/>
      <c r="BK26" s="91">
        <v>1</v>
      </c>
      <c r="BL26" s="91"/>
      <c r="BM26" s="91"/>
      <c r="BN26" s="91"/>
      <c r="BO26" s="91"/>
      <c r="BP26" s="91"/>
      <c r="BQ26" s="91"/>
      <c r="BR26" s="91"/>
      <c r="BS26" s="92"/>
      <c r="BU26" s="100" t="s">
        <v>16</v>
      </c>
      <c r="BV26" s="96"/>
      <c r="BW26" s="96">
        <f t="shared" ref="BW26:CI26" si="119">SUM(BW21:BW25)</f>
        <v>13</v>
      </c>
      <c r="BX26" s="96">
        <f t="shared" si="119"/>
        <v>10</v>
      </c>
      <c r="BY26" s="96">
        <f t="shared" si="119"/>
        <v>3</v>
      </c>
      <c r="BZ26" s="96">
        <f t="shared" si="119"/>
        <v>1</v>
      </c>
      <c r="CA26" s="96">
        <f t="shared" si="119"/>
        <v>0</v>
      </c>
      <c r="CB26" s="96">
        <f t="shared" si="119"/>
        <v>0</v>
      </c>
      <c r="CC26" s="96">
        <f t="shared" si="119"/>
        <v>2</v>
      </c>
      <c r="CD26" s="96">
        <f t="shared" si="119"/>
        <v>1</v>
      </c>
      <c r="CE26" s="96">
        <f t="shared" si="119"/>
        <v>0</v>
      </c>
      <c r="CF26" s="96">
        <f t="shared" si="119"/>
        <v>0</v>
      </c>
      <c r="CG26" s="96">
        <f t="shared" si="119"/>
        <v>0</v>
      </c>
      <c r="CH26" s="96">
        <f t="shared" si="119"/>
        <v>0</v>
      </c>
      <c r="CI26" s="96">
        <f t="shared" si="119"/>
        <v>0</v>
      </c>
      <c r="CJ26" s="101">
        <f>BY26/BX26</f>
        <v>0.3</v>
      </c>
      <c r="CK26" s="102">
        <f>(BY26+CB26+CC26+CD26)/BW26</f>
        <v>0.46153846153846156</v>
      </c>
      <c r="CM26" s="68" t="s">
        <v>123</v>
      </c>
      <c r="CN26" s="69" t="s">
        <v>121</v>
      </c>
      <c r="CO26" s="68">
        <v>2</v>
      </c>
      <c r="CP26" s="69">
        <v>2</v>
      </c>
      <c r="CQ26" s="68">
        <v>0</v>
      </c>
      <c r="CR26" s="69"/>
      <c r="CS26" s="68"/>
      <c r="CT26" s="69"/>
      <c r="CU26" s="68"/>
      <c r="CV26" s="69"/>
      <c r="CW26" s="68">
        <v>1</v>
      </c>
      <c r="CX26" s="68"/>
      <c r="CY26" s="69"/>
      <c r="CZ26" s="68"/>
      <c r="DA26" s="69"/>
      <c r="DB26" s="68"/>
      <c r="DC26" s="70"/>
    </row>
    <row r="27" spans="1:107" ht="19.5" thickBot="1">
      <c r="A27" s="83"/>
      <c r="B27" s="94" t="s">
        <v>139</v>
      </c>
      <c r="C27" s="85">
        <v>3</v>
      </c>
      <c r="D27" s="86">
        <v>1</v>
      </c>
      <c r="E27" s="85">
        <v>0</v>
      </c>
      <c r="F27" s="87">
        <v>0</v>
      </c>
      <c r="G27" s="85">
        <v>1</v>
      </c>
      <c r="H27" s="87">
        <v>1</v>
      </c>
      <c r="I27" s="85">
        <v>1</v>
      </c>
      <c r="J27" s="86"/>
      <c r="K27" s="85"/>
      <c r="L27" s="85"/>
      <c r="M27" s="86"/>
      <c r="N27" s="85"/>
      <c r="O27" s="86"/>
      <c r="P27" s="85"/>
      <c r="Q27" s="88"/>
      <c r="S27" s="77"/>
      <c r="T27" s="78"/>
      <c r="U27" s="77"/>
      <c r="V27" s="78"/>
      <c r="W27" s="77"/>
      <c r="X27" s="78"/>
      <c r="Y27" s="77"/>
      <c r="Z27" s="78"/>
      <c r="AA27" s="77"/>
      <c r="AB27" s="78"/>
      <c r="AC27" s="77"/>
      <c r="AD27" s="77"/>
      <c r="AE27" s="78"/>
      <c r="AF27" s="77"/>
      <c r="AG27" s="78"/>
      <c r="AH27" s="77"/>
      <c r="AI27" s="80"/>
      <c r="AK27" s="83"/>
      <c r="AL27" s="81" t="s">
        <v>167</v>
      </c>
      <c r="AM27" s="77">
        <v>2</v>
      </c>
      <c r="AN27" s="78">
        <v>1</v>
      </c>
      <c r="AO27" s="77">
        <v>1</v>
      </c>
      <c r="AP27" s="82">
        <v>1</v>
      </c>
      <c r="AQ27" s="77"/>
      <c r="AR27" s="78"/>
      <c r="AS27" s="77"/>
      <c r="AT27" s="82">
        <v>1</v>
      </c>
      <c r="AU27" s="77"/>
      <c r="AV27" s="77"/>
      <c r="AW27" s="78"/>
      <c r="AX27" s="77"/>
      <c r="AY27" s="78"/>
      <c r="AZ27" s="77"/>
      <c r="BA27" s="93"/>
      <c r="BC27" s="89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7"/>
      <c r="BU27" s="64" t="s">
        <v>109</v>
      </c>
      <c r="BV27" s="65" t="s">
        <v>144</v>
      </c>
      <c r="BW27" s="66">
        <v>3</v>
      </c>
      <c r="BX27" s="65">
        <v>3</v>
      </c>
      <c r="BY27" s="66">
        <v>0</v>
      </c>
      <c r="BZ27" s="65"/>
      <c r="CA27" s="66"/>
      <c r="CB27" s="65"/>
      <c r="CC27" s="66"/>
      <c r="CD27" s="65"/>
      <c r="CE27" s="66"/>
      <c r="CF27" s="66"/>
      <c r="CG27" s="65"/>
      <c r="CH27" s="66"/>
      <c r="CI27" s="65"/>
      <c r="CJ27" s="66"/>
      <c r="CK27" s="67"/>
      <c r="CM27" s="77"/>
      <c r="CN27" s="78" t="s">
        <v>139</v>
      </c>
      <c r="CO27" s="77">
        <v>2</v>
      </c>
      <c r="CP27" s="78">
        <v>2</v>
      </c>
      <c r="CQ27" s="77">
        <v>0</v>
      </c>
      <c r="CR27" s="78"/>
      <c r="CS27" s="77"/>
      <c r="CT27" s="78"/>
      <c r="CU27" s="77"/>
      <c r="CV27" s="78"/>
      <c r="CW27" s="77"/>
      <c r="CX27" s="77"/>
      <c r="CY27" s="78"/>
      <c r="CZ27" s="77"/>
      <c r="DA27" s="78"/>
      <c r="DB27" s="77"/>
      <c r="DC27" s="80"/>
    </row>
    <row r="28" spans="1:107">
      <c r="A28" s="83"/>
      <c r="B28" s="81" t="s">
        <v>165</v>
      </c>
      <c r="C28" s="77">
        <v>3</v>
      </c>
      <c r="D28" s="81">
        <v>2</v>
      </c>
      <c r="E28" s="77">
        <v>0</v>
      </c>
      <c r="F28" s="82">
        <v>0</v>
      </c>
      <c r="G28" s="77"/>
      <c r="H28" s="78"/>
      <c r="I28" s="77">
        <v>1</v>
      </c>
      <c r="J28" s="78"/>
      <c r="K28" s="77"/>
      <c r="L28" s="77"/>
      <c r="M28" s="78"/>
      <c r="N28" s="77"/>
      <c r="O28" s="78"/>
      <c r="P28" s="77"/>
      <c r="Q28" s="93"/>
      <c r="S28" s="57" t="s">
        <v>16</v>
      </c>
      <c r="T28" s="91"/>
      <c r="U28" s="91">
        <f t="shared" ref="U28:AG28" ca="1" si="120">SUM(U25:U30)</f>
        <v>4</v>
      </c>
      <c r="V28" s="91">
        <f t="shared" ca="1" si="120"/>
        <v>4</v>
      </c>
      <c r="W28" s="91">
        <f t="shared" ca="1" si="120"/>
        <v>3</v>
      </c>
      <c r="X28" s="91">
        <f t="shared" ca="1" si="120"/>
        <v>3</v>
      </c>
      <c r="Y28" s="91">
        <f t="shared" ca="1" si="120"/>
        <v>5</v>
      </c>
      <c r="Z28" s="91">
        <f t="shared" ca="1" si="120"/>
        <v>0</v>
      </c>
      <c r="AA28" s="91">
        <f t="shared" ca="1" si="120"/>
        <v>0</v>
      </c>
      <c r="AB28" s="91">
        <f t="shared" ca="1" si="120"/>
        <v>0</v>
      </c>
      <c r="AC28" s="91">
        <f t="shared" ca="1" si="120"/>
        <v>1</v>
      </c>
      <c r="AD28" s="91">
        <f t="shared" ca="1" si="120"/>
        <v>0</v>
      </c>
      <c r="AE28" s="91">
        <f t="shared" ca="1" si="120"/>
        <v>1</v>
      </c>
      <c r="AF28" s="91">
        <f t="shared" ca="1" si="120"/>
        <v>0</v>
      </c>
      <c r="AG28" s="91">
        <f t="shared" ca="1" si="120"/>
        <v>0</v>
      </c>
      <c r="AH28" s="107">
        <f ca="1">W28/V28</f>
        <v>0.75</v>
      </c>
      <c r="AI28" s="107">
        <f ca="1">(W28+Z28+AA28+AB28)/U28</f>
        <v>0.75</v>
      </c>
      <c r="AK28" s="83"/>
      <c r="AL28" s="81" t="s">
        <v>173</v>
      </c>
      <c r="AM28" s="77">
        <v>2</v>
      </c>
      <c r="AN28" s="81">
        <v>2</v>
      </c>
      <c r="AO28" s="77">
        <v>2</v>
      </c>
      <c r="AP28" s="78"/>
      <c r="AQ28" s="77">
        <v>1</v>
      </c>
      <c r="AR28" s="78"/>
      <c r="AS28" s="77"/>
      <c r="AT28" s="78"/>
      <c r="AU28" s="77"/>
      <c r="AV28" s="77"/>
      <c r="AW28" s="78"/>
      <c r="AX28" s="77"/>
      <c r="AY28" s="78"/>
      <c r="AZ28" s="77"/>
      <c r="BA28" s="93"/>
      <c r="BC28" s="89"/>
      <c r="BD28" s="98" t="s">
        <v>250</v>
      </c>
      <c r="BE28" s="98">
        <v>3</v>
      </c>
      <c r="BF28" s="98">
        <v>3</v>
      </c>
      <c r="BG28" s="98">
        <v>2</v>
      </c>
      <c r="BH28" s="98">
        <v>2</v>
      </c>
      <c r="BI28" s="98">
        <v>3</v>
      </c>
      <c r="BJ28" s="98"/>
      <c r="BK28" s="98"/>
      <c r="BL28" s="98"/>
      <c r="BM28" s="98"/>
      <c r="BN28" s="98"/>
      <c r="BO28" s="98">
        <v>1</v>
      </c>
      <c r="BP28" s="98"/>
      <c r="BQ28" s="98">
        <v>1</v>
      </c>
      <c r="BR28" s="98"/>
      <c r="BS28" s="99"/>
      <c r="BU28" s="83"/>
      <c r="BV28" s="78" t="s">
        <v>142</v>
      </c>
      <c r="BW28" s="77">
        <v>3</v>
      </c>
      <c r="BX28" s="78">
        <v>1</v>
      </c>
      <c r="BY28" s="77">
        <v>0</v>
      </c>
      <c r="BZ28" s="82">
        <v>1</v>
      </c>
      <c r="CA28" s="77">
        <v>1</v>
      </c>
      <c r="CB28" s="82">
        <v>1</v>
      </c>
      <c r="CC28" s="77">
        <v>1</v>
      </c>
      <c r="CD28" s="78"/>
      <c r="CE28" s="77"/>
      <c r="CF28" s="77"/>
      <c r="CG28" s="78"/>
      <c r="CH28" s="77"/>
      <c r="CI28" s="78"/>
      <c r="CJ28" s="77"/>
      <c r="CK28" s="93"/>
      <c r="CM28" s="77"/>
      <c r="CN28" s="78"/>
      <c r="CO28" s="77"/>
      <c r="CP28" s="78"/>
      <c r="CQ28" s="77"/>
      <c r="CR28" s="78"/>
      <c r="CS28" s="77"/>
      <c r="CT28" s="78"/>
      <c r="CU28" s="77"/>
      <c r="CV28" s="78"/>
      <c r="CW28" s="77"/>
      <c r="CX28" s="77"/>
      <c r="CY28" s="78"/>
      <c r="CZ28" s="77"/>
      <c r="DA28" s="78"/>
      <c r="DB28" s="77"/>
      <c r="DC28" s="80"/>
    </row>
    <row r="29" spans="1:107" ht="19.5" thickBot="1">
      <c r="A29" s="83"/>
      <c r="B29" s="81" t="s">
        <v>173</v>
      </c>
      <c r="C29" s="77">
        <v>4</v>
      </c>
      <c r="D29" s="81">
        <v>2</v>
      </c>
      <c r="E29" s="77">
        <v>1</v>
      </c>
      <c r="F29" s="82">
        <v>2</v>
      </c>
      <c r="G29" s="77">
        <v>2</v>
      </c>
      <c r="H29" s="78"/>
      <c r="I29" s="77">
        <v>1</v>
      </c>
      <c r="J29" s="82">
        <v>1</v>
      </c>
      <c r="K29" s="77"/>
      <c r="L29" s="77"/>
      <c r="M29" s="78"/>
      <c r="N29" s="77">
        <v>1</v>
      </c>
      <c r="O29" s="78"/>
      <c r="P29" s="77"/>
      <c r="Q29" s="93"/>
      <c r="S29" s="68" t="s">
        <v>53</v>
      </c>
      <c r="T29" s="69" t="s">
        <v>45</v>
      </c>
      <c r="U29" s="68">
        <v>2</v>
      </c>
      <c r="V29" s="69">
        <v>1</v>
      </c>
      <c r="W29" s="68">
        <v>0</v>
      </c>
      <c r="X29" s="69">
        <v>2</v>
      </c>
      <c r="Y29" s="68"/>
      <c r="Z29" s="69"/>
      <c r="AA29" s="68">
        <v>1</v>
      </c>
      <c r="AB29" s="69"/>
      <c r="AC29" s="68"/>
      <c r="AD29" s="68"/>
      <c r="AE29" s="69"/>
      <c r="AF29" s="68"/>
      <c r="AG29" s="69"/>
      <c r="AH29" s="68"/>
      <c r="AI29" s="70"/>
      <c r="AK29" s="105"/>
      <c r="AL29" s="103"/>
      <c r="AM29" s="98"/>
      <c r="AN29" s="103"/>
      <c r="AO29" s="98"/>
      <c r="AP29" s="103"/>
      <c r="AQ29" s="98"/>
      <c r="AR29" s="103"/>
      <c r="AS29" s="98"/>
      <c r="AT29" s="103"/>
      <c r="AU29" s="98"/>
      <c r="AV29" s="98"/>
      <c r="AW29" s="103"/>
      <c r="AX29" s="98"/>
      <c r="AY29" s="103"/>
      <c r="AZ29" s="98"/>
      <c r="BA29" s="106"/>
      <c r="BC29" s="89"/>
      <c r="BD29" s="91" t="s">
        <v>258</v>
      </c>
      <c r="BE29" s="91">
        <v>3</v>
      </c>
      <c r="BF29" s="91">
        <v>2</v>
      </c>
      <c r="BG29" s="91">
        <v>1</v>
      </c>
      <c r="BH29" s="91">
        <v>1</v>
      </c>
      <c r="BI29" s="91">
        <v>4</v>
      </c>
      <c r="BJ29" s="91">
        <v>1</v>
      </c>
      <c r="BK29" s="91"/>
      <c r="BL29" s="91"/>
      <c r="BM29" s="91"/>
      <c r="BN29" s="91">
        <v>1</v>
      </c>
      <c r="BO29" s="91"/>
      <c r="BP29" s="91"/>
      <c r="BQ29" s="91"/>
      <c r="BR29" s="91"/>
      <c r="BS29" s="92"/>
      <c r="BU29" s="83"/>
      <c r="BV29" s="109" t="s">
        <v>150</v>
      </c>
      <c r="BW29" s="96">
        <v>2</v>
      </c>
      <c r="BX29" s="110">
        <v>1</v>
      </c>
      <c r="BY29" s="96">
        <v>1</v>
      </c>
      <c r="BZ29" s="111">
        <v>1</v>
      </c>
      <c r="CA29" s="96"/>
      <c r="CB29" s="110"/>
      <c r="CC29" s="96">
        <v>1</v>
      </c>
      <c r="CD29" s="110"/>
      <c r="CE29" s="96"/>
      <c r="CF29" s="96"/>
      <c r="CG29" s="110"/>
      <c r="CH29" s="96"/>
      <c r="CI29" s="110"/>
      <c r="CJ29" s="96"/>
      <c r="CK29" s="112"/>
      <c r="CM29" s="77"/>
      <c r="CN29" s="78" t="s">
        <v>165</v>
      </c>
      <c r="CO29" s="77">
        <v>3</v>
      </c>
      <c r="CP29" s="78">
        <v>2</v>
      </c>
      <c r="CQ29" s="77">
        <v>0</v>
      </c>
      <c r="CR29" s="78"/>
      <c r="CS29" s="77">
        <v>1</v>
      </c>
      <c r="CT29" s="78"/>
      <c r="CU29" s="77">
        <v>1</v>
      </c>
      <c r="CV29" s="78"/>
      <c r="CW29" s="77"/>
      <c r="CX29" s="77"/>
      <c r="CY29" s="78"/>
      <c r="CZ29" s="77"/>
      <c r="DA29" s="78"/>
      <c r="DB29" s="77"/>
      <c r="DC29" s="80"/>
    </row>
    <row r="30" spans="1:107" ht="19.5" thickBot="1">
      <c r="A30" s="105"/>
      <c r="B30" s="103" t="s">
        <v>240</v>
      </c>
      <c r="C30" s="98">
        <v>3</v>
      </c>
      <c r="D30" s="103">
        <v>3</v>
      </c>
      <c r="E30" s="98">
        <v>1</v>
      </c>
      <c r="F30" s="103">
        <v>1</v>
      </c>
      <c r="G30" s="98"/>
      <c r="H30" s="103"/>
      <c r="I30" s="98"/>
      <c r="J30" s="103"/>
      <c r="K30" s="98"/>
      <c r="L30" s="98"/>
      <c r="M30" s="103"/>
      <c r="N30" s="98"/>
      <c r="O30" s="103"/>
      <c r="P30" s="98"/>
      <c r="Q30" s="106"/>
      <c r="S30" s="77"/>
      <c r="T30" s="81" t="s">
        <v>77</v>
      </c>
      <c r="U30" s="77">
        <v>2</v>
      </c>
      <c r="V30" s="78">
        <v>1</v>
      </c>
      <c r="W30" s="77">
        <v>1</v>
      </c>
      <c r="X30" s="78"/>
      <c r="Y30" s="77"/>
      <c r="Z30" s="78"/>
      <c r="AA30" s="77">
        <v>1</v>
      </c>
      <c r="AB30" s="78"/>
      <c r="AC30" s="77"/>
      <c r="AD30" s="77"/>
      <c r="AE30" s="78"/>
      <c r="AF30" s="77"/>
      <c r="AG30" s="78"/>
      <c r="AH30" s="77"/>
      <c r="AI30" s="80"/>
      <c r="AK30" s="100" t="s">
        <v>16</v>
      </c>
      <c r="AL30" s="96"/>
      <c r="AM30" s="96">
        <f t="shared" ref="AM30:AY30" si="121">SUM(AM25:AM29)</f>
        <v>8</v>
      </c>
      <c r="AN30" s="96">
        <f t="shared" si="121"/>
        <v>6</v>
      </c>
      <c r="AO30" s="96">
        <f t="shared" si="121"/>
        <v>4</v>
      </c>
      <c r="AP30" s="96">
        <f t="shared" si="121"/>
        <v>3</v>
      </c>
      <c r="AQ30" s="96">
        <f t="shared" si="121"/>
        <v>2</v>
      </c>
      <c r="AR30" s="96">
        <f t="shared" si="121"/>
        <v>0</v>
      </c>
      <c r="AS30" s="96">
        <f t="shared" si="121"/>
        <v>1</v>
      </c>
      <c r="AT30" s="96">
        <f t="shared" si="121"/>
        <v>1</v>
      </c>
      <c r="AU30" s="96">
        <f t="shared" si="121"/>
        <v>1</v>
      </c>
      <c r="AV30" s="96">
        <f t="shared" si="121"/>
        <v>0</v>
      </c>
      <c r="AW30" s="96">
        <f t="shared" si="121"/>
        <v>0</v>
      </c>
      <c r="AX30" s="96">
        <f t="shared" si="121"/>
        <v>0</v>
      </c>
      <c r="AY30" s="96">
        <f t="shared" si="121"/>
        <v>0</v>
      </c>
      <c r="AZ30" s="101">
        <f>AO30/AN30</f>
        <v>0.66666666666666663</v>
      </c>
      <c r="BA30" s="102">
        <f>(AO30+AR30+AS30+AT30)/AM30</f>
        <v>0.75</v>
      </c>
      <c r="BC30" s="89"/>
      <c r="BD30" s="91" t="s">
        <v>262</v>
      </c>
      <c r="BE30" s="91">
        <v>3</v>
      </c>
      <c r="BF30" s="91">
        <v>1</v>
      </c>
      <c r="BG30" s="91">
        <v>1</v>
      </c>
      <c r="BH30" s="91">
        <v>2</v>
      </c>
      <c r="BI30" s="91">
        <v>1</v>
      </c>
      <c r="BJ30" s="91"/>
      <c r="BK30" s="91">
        <v>2</v>
      </c>
      <c r="BL30" s="91"/>
      <c r="BM30" s="91"/>
      <c r="BN30" s="91"/>
      <c r="BO30" s="91"/>
      <c r="BP30" s="91"/>
      <c r="BQ30" s="91">
        <v>1</v>
      </c>
      <c r="BR30" s="91"/>
      <c r="BS30" s="92"/>
      <c r="BU30" s="83"/>
      <c r="BV30" s="78" t="s">
        <v>250</v>
      </c>
      <c r="BW30" s="77">
        <v>2</v>
      </c>
      <c r="BX30" s="78">
        <v>2</v>
      </c>
      <c r="BY30" s="77"/>
      <c r="BZ30" s="78"/>
      <c r="CA30" s="77"/>
      <c r="CB30" s="78"/>
      <c r="CC30" s="77"/>
      <c r="CD30" s="78"/>
      <c r="CE30" s="77"/>
      <c r="CF30" s="77"/>
      <c r="CG30" s="78"/>
      <c r="CH30" s="77"/>
      <c r="CI30" s="78"/>
      <c r="CJ30" s="77"/>
      <c r="CK30" s="93"/>
      <c r="CM30" s="77"/>
      <c r="CN30" s="81" t="s">
        <v>167</v>
      </c>
      <c r="CO30" s="77">
        <v>2</v>
      </c>
      <c r="CP30" s="81">
        <v>1</v>
      </c>
      <c r="CQ30" s="77">
        <v>0</v>
      </c>
      <c r="CR30" s="78"/>
      <c r="CS30" s="77"/>
      <c r="CT30" s="82">
        <v>1</v>
      </c>
      <c r="CU30" s="77"/>
      <c r="CV30" s="78"/>
      <c r="CW30" s="77"/>
      <c r="CX30" s="77"/>
      <c r="CY30" s="78"/>
      <c r="CZ30" s="77"/>
      <c r="DA30" s="78"/>
      <c r="DB30" s="77"/>
      <c r="DC30" s="80"/>
    </row>
    <row r="31" spans="1:107" ht="19.5" thickBot="1">
      <c r="A31" s="100" t="s">
        <v>16</v>
      </c>
      <c r="B31" s="96"/>
      <c r="C31" s="96">
        <f>SUM(C25:C30)</f>
        <v>20</v>
      </c>
      <c r="D31" s="96">
        <f t="shared" ref="D31" si="122">SUM(D25:D30)</f>
        <v>13</v>
      </c>
      <c r="E31" s="96">
        <f t="shared" ref="E31" si="123">SUM(E25:E30)</f>
        <v>6</v>
      </c>
      <c r="F31" s="96">
        <f t="shared" ref="F31" si="124">SUM(F25:F30)</f>
        <v>7</v>
      </c>
      <c r="G31" s="96">
        <f t="shared" ref="G31" si="125">SUM(G25:G30)</f>
        <v>8</v>
      </c>
      <c r="H31" s="96">
        <f t="shared" ref="H31" si="126">SUM(H25:H30)</f>
        <v>1</v>
      </c>
      <c r="I31" s="96">
        <f t="shared" ref="I31" si="127">SUM(I25:I30)</f>
        <v>6</v>
      </c>
      <c r="J31" s="96">
        <f t="shared" ref="J31" si="128">SUM(J25:J30)</f>
        <v>1</v>
      </c>
      <c r="K31" s="96">
        <f t="shared" ref="K31" si="129">SUM(K25:K30)</f>
        <v>0</v>
      </c>
      <c r="L31" s="96">
        <f t="shared" ref="L31" si="130">SUM(L25:L30)</f>
        <v>0</v>
      </c>
      <c r="M31" s="96">
        <f t="shared" ref="M31" si="131">SUM(M25:M30)</f>
        <v>0</v>
      </c>
      <c r="N31" s="96">
        <f t="shared" ref="N31" si="132">SUM(N25:N30)</f>
        <v>1</v>
      </c>
      <c r="O31" s="96">
        <f t="shared" ref="O31" si="133">SUM(O25:O30)</f>
        <v>0</v>
      </c>
      <c r="P31" s="96">
        <f>E31/D31</f>
        <v>0.46153846153846156</v>
      </c>
      <c r="Q31" s="102">
        <f>(E31+H31+I31+J31)/C31</f>
        <v>0.7</v>
      </c>
      <c r="S31" s="57" t="s">
        <v>16</v>
      </c>
      <c r="T31" s="91"/>
      <c r="U31" s="91">
        <f t="shared" ref="U31:AG31" si="134">SUM(U29:U30)</f>
        <v>4</v>
      </c>
      <c r="V31" s="91">
        <f t="shared" si="134"/>
        <v>2</v>
      </c>
      <c r="W31" s="91">
        <f t="shared" si="134"/>
        <v>1</v>
      </c>
      <c r="X31" s="91">
        <f t="shared" si="134"/>
        <v>2</v>
      </c>
      <c r="Y31" s="91">
        <f t="shared" si="134"/>
        <v>0</v>
      </c>
      <c r="Z31" s="91">
        <f t="shared" si="134"/>
        <v>0</v>
      </c>
      <c r="AA31" s="91">
        <f t="shared" si="134"/>
        <v>2</v>
      </c>
      <c r="AB31" s="91">
        <f t="shared" si="134"/>
        <v>0</v>
      </c>
      <c r="AC31" s="91">
        <f t="shared" si="134"/>
        <v>0</v>
      </c>
      <c r="AD31" s="91">
        <f t="shared" si="134"/>
        <v>0</v>
      </c>
      <c r="AE31" s="91">
        <f t="shared" si="134"/>
        <v>0</v>
      </c>
      <c r="AF31" s="91">
        <f t="shared" si="134"/>
        <v>0</v>
      </c>
      <c r="AG31" s="91">
        <f t="shared" si="134"/>
        <v>0</v>
      </c>
      <c r="AH31" s="107">
        <f>W31/V31</f>
        <v>0.5</v>
      </c>
      <c r="AI31" s="107">
        <f>(W31+Z31+AA31+AB31)/U31</f>
        <v>0.75</v>
      </c>
      <c r="AK31" s="64" t="s">
        <v>70</v>
      </c>
      <c r="AL31" s="65" t="s">
        <v>19</v>
      </c>
      <c r="AM31" s="66">
        <v>2</v>
      </c>
      <c r="AN31" s="65">
        <v>1</v>
      </c>
      <c r="AO31" s="66"/>
      <c r="AP31" s="65"/>
      <c r="AQ31" s="66"/>
      <c r="AR31" s="65"/>
      <c r="AS31" s="66">
        <v>1</v>
      </c>
      <c r="AT31" s="65"/>
      <c r="AU31" s="66">
        <v>1</v>
      </c>
      <c r="AV31" s="66"/>
      <c r="AW31" s="65"/>
      <c r="AX31" s="66"/>
      <c r="AY31" s="65"/>
      <c r="AZ31" s="66"/>
      <c r="BA31" s="67"/>
      <c r="BC31" s="100" t="s">
        <v>16</v>
      </c>
      <c r="BD31" s="96"/>
      <c r="BE31" s="96">
        <f>SUM(BE25:BE30)</f>
        <v>15</v>
      </c>
      <c r="BF31" s="96">
        <f t="shared" ref="BF31" si="135">SUM(BF25:BF30)</f>
        <v>11</v>
      </c>
      <c r="BG31" s="96">
        <f t="shared" ref="BG31" si="136">SUM(BG25:BG30)</f>
        <v>5</v>
      </c>
      <c r="BH31" s="96">
        <f t="shared" ref="BH31" si="137">SUM(BH25:BH30)</f>
        <v>5</v>
      </c>
      <c r="BI31" s="96">
        <f t="shared" ref="BI31" si="138">SUM(BI25:BI30)</f>
        <v>8</v>
      </c>
      <c r="BJ31" s="96">
        <f t="shared" ref="BJ31" si="139">SUM(BJ25:BJ30)</f>
        <v>1</v>
      </c>
      <c r="BK31" s="96">
        <f t="shared" ref="BK31" si="140">SUM(BK25:BK30)</f>
        <v>3</v>
      </c>
      <c r="BL31" s="96">
        <f t="shared" ref="BL31" si="141">SUM(BL25:BL30)</f>
        <v>0</v>
      </c>
      <c r="BM31" s="96">
        <f t="shared" ref="BM31" si="142">SUM(BM25:BM30)</f>
        <v>0</v>
      </c>
      <c r="BN31" s="96">
        <f t="shared" ref="BN31" si="143">SUM(BN25:BN30)</f>
        <v>1</v>
      </c>
      <c r="BO31" s="96">
        <f t="shared" ref="BO31" si="144">SUM(BO25:BO30)</f>
        <v>1</v>
      </c>
      <c r="BP31" s="96">
        <f t="shared" ref="BP31" si="145">SUM(BP25:BP30)</f>
        <v>0</v>
      </c>
      <c r="BQ31" s="96">
        <f t="shared" ref="BQ31" si="146">SUM(BQ25:BQ30)</f>
        <v>2</v>
      </c>
      <c r="BR31" s="101">
        <f>BG31/BF31</f>
        <v>0.45454545454545453</v>
      </c>
      <c r="BS31" s="102">
        <f>(BG31+BJ31+BK31+BL31)/BE31</f>
        <v>0.6</v>
      </c>
      <c r="BU31" s="100" t="s">
        <v>16</v>
      </c>
      <c r="BV31" s="96"/>
      <c r="BW31" s="96">
        <f t="shared" ref="BW31:CI31" si="147">SUM(BW27:BW30)</f>
        <v>10</v>
      </c>
      <c r="BX31" s="96">
        <f t="shared" si="147"/>
        <v>7</v>
      </c>
      <c r="BY31" s="96">
        <f t="shared" si="147"/>
        <v>1</v>
      </c>
      <c r="BZ31" s="96">
        <f t="shared" si="147"/>
        <v>2</v>
      </c>
      <c r="CA31" s="96">
        <f t="shared" si="147"/>
        <v>1</v>
      </c>
      <c r="CB31" s="96">
        <f t="shared" si="147"/>
        <v>1</v>
      </c>
      <c r="CC31" s="96">
        <f t="shared" si="147"/>
        <v>2</v>
      </c>
      <c r="CD31" s="96">
        <f t="shared" si="147"/>
        <v>0</v>
      </c>
      <c r="CE31" s="96">
        <f t="shared" si="147"/>
        <v>0</v>
      </c>
      <c r="CF31" s="96">
        <f t="shared" si="147"/>
        <v>0</v>
      </c>
      <c r="CG31" s="96">
        <f t="shared" si="147"/>
        <v>0</v>
      </c>
      <c r="CH31" s="96">
        <f t="shared" si="147"/>
        <v>0</v>
      </c>
      <c r="CI31" s="96">
        <f t="shared" si="147"/>
        <v>0</v>
      </c>
      <c r="CJ31" s="101">
        <f>BY31/BX31</f>
        <v>0.14285714285714285</v>
      </c>
      <c r="CK31" s="102">
        <f>(BY31+CB31+CC31+CD31)/BW31</f>
        <v>0.4</v>
      </c>
      <c r="CM31" s="98"/>
      <c r="CN31" s="103"/>
      <c r="CO31" s="98"/>
      <c r="CP31" s="103"/>
      <c r="CQ31" s="98"/>
      <c r="CR31" s="103"/>
      <c r="CS31" s="98"/>
      <c r="CT31" s="103"/>
      <c r="CU31" s="98"/>
      <c r="CV31" s="103"/>
      <c r="CW31" s="98"/>
      <c r="CX31" s="98"/>
      <c r="CY31" s="103"/>
      <c r="CZ31" s="98"/>
      <c r="DA31" s="103"/>
      <c r="DB31" s="98"/>
      <c r="DC31" s="104"/>
    </row>
    <row r="32" spans="1:107">
      <c r="A32" s="64" t="s">
        <v>24</v>
      </c>
      <c r="B32" s="65" t="s">
        <v>63</v>
      </c>
      <c r="C32" s="66">
        <v>3</v>
      </c>
      <c r="D32" s="65">
        <v>2</v>
      </c>
      <c r="E32" s="66">
        <v>0</v>
      </c>
      <c r="F32" s="65">
        <v>1</v>
      </c>
      <c r="G32" s="66">
        <v>1</v>
      </c>
      <c r="H32" s="65"/>
      <c r="I32" s="66">
        <v>1</v>
      </c>
      <c r="J32" s="65"/>
      <c r="K32" s="66"/>
      <c r="L32" s="66"/>
      <c r="M32" s="65"/>
      <c r="N32" s="66"/>
      <c r="O32" s="65"/>
      <c r="P32" s="66"/>
      <c r="Q32" s="67"/>
      <c r="S32" s="68" t="s">
        <v>54</v>
      </c>
      <c r="T32" s="69" t="s">
        <v>45</v>
      </c>
      <c r="U32" s="68">
        <v>2</v>
      </c>
      <c r="V32" s="69">
        <v>1</v>
      </c>
      <c r="W32" s="68">
        <v>1</v>
      </c>
      <c r="X32" s="69"/>
      <c r="Y32" s="68">
        <v>2</v>
      </c>
      <c r="Z32" s="69"/>
      <c r="AA32" s="68">
        <v>1</v>
      </c>
      <c r="AB32" s="69"/>
      <c r="AC32" s="68"/>
      <c r="AD32" s="68"/>
      <c r="AE32" s="69"/>
      <c r="AF32" s="68">
        <v>1</v>
      </c>
      <c r="AG32" s="69"/>
      <c r="AH32" s="68"/>
      <c r="AI32" s="70"/>
      <c r="AK32" s="83"/>
      <c r="AL32" s="81" t="s">
        <v>45</v>
      </c>
      <c r="AM32" s="77">
        <v>1</v>
      </c>
      <c r="AN32" s="78">
        <v>0</v>
      </c>
      <c r="AO32" s="77"/>
      <c r="AP32" s="78"/>
      <c r="AQ32" s="77">
        <v>1</v>
      </c>
      <c r="AR32" s="78"/>
      <c r="AS32" s="77">
        <v>1</v>
      </c>
      <c r="AT32" s="78"/>
      <c r="AU32" s="77"/>
      <c r="AV32" s="77"/>
      <c r="AW32" s="78"/>
      <c r="AX32" s="77"/>
      <c r="AY32" s="78"/>
      <c r="AZ32" s="77"/>
      <c r="BA32" s="93"/>
      <c r="BC32" s="71" t="s">
        <v>98</v>
      </c>
      <c r="BD32" s="72" t="s">
        <v>94</v>
      </c>
      <c r="BE32" s="72">
        <v>2</v>
      </c>
      <c r="BF32" s="72">
        <v>1</v>
      </c>
      <c r="BG32" s="72">
        <v>1</v>
      </c>
      <c r="BH32" s="72">
        <v>1</v>
      </c>
      <c r="BI32" s="72"/>
      <c r="BJ32" s="72"/>
      <c r="BK32" s="72">
        <v>1</v>
      </c>
      <c r="BL32" s="72"/>
      <c r="BM32" s="72"/>
      <c r="BN32" s="72"/>
      <c r="BO32" s="72"/>
      <c r="BP32" s="72"/>
      <c r="BQ32" s="72"/>
      <c r="BR32" s="72"/>
      <c r="BS32" s="73"/>
      <c r="BU32" s="64" t="s">
        <v>110</v>
      </c>
      <c r="BV32" s="65" t="s">
        <v>144</v>
      </c>
      <c r="BW32" s="66">
        <v>2</v>
      </c>
      <c r="BX32" s="65">
        <v>1</v>
      </c>
      <c r="BY32" s="66">
        <v>1</v>
      </c>
      <c r="BZ32" s="65">
        <v>1</v>
      </c>
      <c r="CA32" s="66"/>
      <c r="CB32" s="65"/>
      <c r="CC32" s="66">
        <v>1</v>
      </c>
      <c r="CD32" s="65"/>
      <c r="CE32" s="66"/>
      <c r="CF32" s="66"/>
      <c r="CG32" s="65"/>
      <c r="CH32" s="66"/>
      <c r="CI32" s="65">
        <v>1</v>
      </c>
      <c r="CJ32" s="66"/>
      <c r="CK32" s="67"/>
      <c r="CM32" s="57" t="s">
        <v>16</v>
      </c>
      <c r="CN32" s="91"/>
      <c r="CO32" s="91">
        <f>SUM(CO26:CO31)</f>
        <v>9</v>
      </c>
      <c r="CP32" s="91">
        <f t="shared" ref="CP32" si="148">SUM(CP26:CP31)</f>
        <v>7</v>
      </c>
      <c r="CQ32" s="91">
        <f t="shared" ref="CQ32" si="149">SUM(CQ26:CQ31)</f>
        <v>0</v>
      </c>
      <c r="CR32" s="91">
        <f t="shared" ref="CR32" si="150">SUM(CR26:CR31)</f>
        <v>0</v>
      </c>
      <c r="CS32" s="91">
        <f t="shared" ref="CS32" si="151">SUM(CS26:CS31)</f>
        <v>1</v>
      </c>
      <c r="CT32" s="91">
        <f t="shared" ref="CT32" si="152">SUM(CT26:CT31)</f>
        <v>1</v>
      </c>
      <c r="CU32" s="91">
        <f t="shared" ref="CU32" si="153">SUM(CU26:CU31)</f>
        <v>1</v>
      </c>
      <c r="CV32" s="91">
        <f t="shared" ref="CV32" si="154">SUM(CV26:CV31)</f>
        <v>0</v>
      </c>
      <c r="CW32" s="91">
        <f t="shared" ref="CW32" si="155">SUM(CW26:CW31)</f>
        <v>1</v>
      </c>
      <c r="CX32" s="91">
        <f t="shared" ref="CX32" si="156">SUM(CX26:CX31)</f>
        <v>0</v>
      </c>
      <c r="CY32" s="91">
        <f t="shared" ref="CY32" si="157">SUM(CY26:CY31)</f>
        <v>0</v>
      </c>
      <c r="CZ32" s="91">
        <f t="shared" ref="CZ32" si="158">SUM(CZ26:CZ31)</f>
        <v>0</v>
      </c>
      <c r="DA32" s="91">
        <f t="shared" ref="DA32" si="159">SUM(DA26:DA31)</f>
        <v>0</v>
      </c>
      <c r="DB32" s="107">
        <f>CQ32/CP32</f>
        <v>0</v>
      </c>
      <c r="DC32" s="107">
        <f>(CQ32+CT32+CU32+CV32)/CO32</f>
        <v>0.22222222222222221</v>
      </c>
    </row>
    <row r="33" spans="1:107">
      <c r="A33" s="83"/>
      <c r="B33" s="78" t="s">
        <v>154</v>
      </c>
      <c r="C33" s="77">
        <v>3</v>
      </c>
      <c r="D33" s="78">
        <v>3</v>
      </c>
      <c r="E33" s="77">
        <v>3</v>
      </c>
      <c r="F33" s="82">
        <v>2</v>
      </c>
      <c r="G33" s="77">
        <v>1</v>
      </c>
      <c r="H33" s="78"/>
      <c r="I33" s="77"/>
      <c r="J33" s="78"/>
      <c r="K33" s="77"/>
      <c r="L33" s="77"/>
      <c r="M33" s="78"/>
      <c r="N33" s="77"/>
      <c r="O33" s="78"/>
      <c r="P33" s="77"/>
      <c r="Q33" s="93"/>
      <c r="S33" s="77"/>
      <c r="T33" s="81" t="s">
        <v>77</v>
      </c>
      <c r="U33" s="77">
        <v>2</v>
      </c>
      <c r="V33" s="78">
        <v>1</v>
      </c>
      <c r="W33" s="77">
        <v>1</v>
      </c>
      <c r="X33" s="82">
        <v>1</v>
      </c>
      <c r="Y33" s="77">
        <v>2</v>
      </c>
      <c r="Z33" s="82">
        <v>1</v>
      </c>
      <c r="AA33" s="77"/>
      <c r="AB33" s="78"/>
      <c r="AC33" s="77"/>
      <c r="AD33" s="77">
        <v>1</v>
      </c>
      <c r="AE33" s="78"/>
      <c r="AF33" s="77"/>
      <c r="AG33" s="78"/>
      <c r="AH33" s="77"/>
      <c r="AI33" s="80"/>
      <c r="AK33" s="105"/>
      <c r="AL33" s="103"/>
      <c r="AM33" s="98"/>
      <c r="AN33" s="103"/>
      <c r="AO33" s="98"/>
      <c r="AP33" s="103"/>
      <c r="AQ33" s="98"/>
      <c r="AR33" s="103"/>
      <c r="AS33" s="98"/>
      <c r="AT33" s="103"/>
      <c r="AU33" s="98"/>
      <c r="AV33" s="98"/>
      <c r="AW33" s="103"/>
      <c r="AX33" s="98"/>
      <c r="AY33" s="103"/>
      <c r="AZ33" s="98"/>
      <c r="BA33" s="106"/>
      <c r="BC33" s="89"/>
      <c r="BD33" s="91" t="s">
        <v>129</v>
      </c>
      <c r="BE33" s="91">
        <v>3</v>
      </c>
      <c r="BF33" s="91">
        <v>2</v>
      </c>
      <c r="BG33" s="91">
        <v>0</v>
      </c>
      <c r="BH33" s="90">
        <v>1</v>
      </c>
      <c r="BI33" s="91"/>
      <c r="BJ33" s="91"/>
      <c r="BK33" s="91">
        <v>1</v>
      </c>
      <c r="BL33" s="91"/>
      <c r="BM33" s="91"/>
      <c r="BN33" s="91"/>
      <c r="BO33" s="91"/>
      <c r="BP33" s="91"/>
      <c r="BQ33" s="91"/>
      <c r="BR33" s="91"/>
      <c r="BS33" s="92"/>
      <c r="BU33" s="83"/>
      <c r="BV33" s="77" t="s">
        <v>142</v>
      </c>
      <c r="BW33" s="77">
        <v>2</v>
      </c>
      <c r="BX33" s="77">
        <v>2</v>
      </c>
      <c r="BY33" s="77">
        <v>1</v>
      </c>
      <c r="BZ33" s="82">
        <v>1</v>
      </c>
      <c r="CA33" s="77">
        <v>2</v>
      </c>
      <c r="CB33" s="77"/>
      <c r="CC33" s="77"/>
      <c r="CD33" s="77"/>
      <c r="CE33" s="77"/>
      <c r="CF33" s="77">
        <v>1</v>
      </c>
      <c r="CG33" s="77"/>
      <c r="CH33" s="77"/>
      <c r="CI33" s="78"/>
      <c r="CJ33" s="77"/>
      <c r="CK33" s="93"/>
      <c r="CM33" s="68" t="s">
        <v>124</v>
      </c>
      <c r="CN33" s="69" t="s">
        <v>121</v>
      </c>
      <c r="CO33" s="68">
        <v>2</v>
      </c>
      <c r="CP33" s="69">
        <v>1</v>
      </c>
      <c r="CQ33" s="68">
        <v>0</v>
      </c>
      <c r="CR33" s="69">
        <v>1</v>
      </c>
      <c r="CS33" s="68"/>
      <c r="CT33" s="69"/>
      <c r="CU33" s="68">
        <v>1</v>
      </c>
      <c r="CV33" s="69"/>
      <c r="CW33" s="68"/>
      <c r="CX33" s="68"/>
      <c r="CY33" s="69"/>
      <c r="CZ33" s="68"/>
      <c r="DA33" s="69"/>
      <c r="DB33" s="68"/>
      <c r="DC33" s="70"/>
    </row>
    <row r="34" spans="1:107" ht="19.5" thickBot="1">
      <c r="A34" s="83"/>
      <c r="B34" s="94" t="s">
        <v>139</v>
      </c>
      <c r="C34" s="85">
        <v>3</v>
      </c>
      <c r="D34" s="86">
        <v>2</v>
      </c>
      <c r="E34" s="85">
        <v>0</v>
      </c>
      <c r="F34" s="87">
        <v>2</v>
      </c>
      <c r="G34" s="85">
        <v>2</v>
      </c>
      <c r="H34" s="86"/>
      <c r="I34" s="85"/>
      <c r="J34" s="87">
        <v>1</v>
      </c>
      <c r="K34" s="85"/>
      <c r="L34" s="85"/>
      <c r="M34" s="86"/>
      <c r="N34" s="85"/>
      <c r="O34" s="86"/>
      <c r="P34" s="85"/>
      <c r="Q34" s="88"/>
      <c r="S34" s="77"/>
      <c r="T34" s="94"/>
      <c r="U34" s="85"/>
      <c r="V34" s="86"/>
      <c r="W34" s="85"/>
      <c r="X34" s="86"/>
      <c r="Y34" s="85"/>
      <c r="Z34" s="86"/>
      <c r="AA34" s="85"/>
      <c r="AB34" s="86"/>
      <c r="AC34" s="85"/>
      <c r="AD34" s="85"/>
      <c r="AE34" s="86"/>
      <c r="AF34" s="85"/>
      <c r="AG34" s="86"/>
      <c r="AH34" s="85"/>
      <c r="AI34" s="95"/>
      <c r="AK34" s="100" t="s">
        <v>16</v>
      </c>
      <c r="AL34" s="96"/>
      <c r="AM34" s="96">
        <f t="shared" ref="AM34:AY34" si="160">SUM(AM31:AM33)</f>
        <v>3</v>
      </c>
      <c r="AN34" s="96">
        <f t="shared" si="160"/>
        <v>1</v>
      </c>
      <c r="AO34" s="96">
        <f t="shared" si="160"/>
        <v>0</v>
      </c>
      <c r="AP34" s="96">
        <f t="shared" si="160"/>
        <v>0</v>
      </c>
      <c r="AQ34" s="96">
        <f t="shared" si="160"/>
        <v>1</v>
      </c>
      <c r="AR34" s="96">
        <f t="shared" si="160"/>
        <v>0</v>
      </c>
      <c r="AS34" s="96">
        <f t="shared" si="160"/>
        <v>2</v>
      </c>
      <c r="AT34" s="96">
        <f t="shared" si="160"/>
        <v>0</v>
      </c>
      <c r="AU34" s="96">
        <f t="shared" si="160"/>
        <v>1</v>
      </c>
      <c r="AV34" s="96">
        <f t="shared" si="160"/>
        <v>0</v>
      </c>
      <c r="AW34" s="96">
        <f t="shared" si="160"/>
        <v>0</v>
      </c>
      <c r="AX34" s="96">
        <f t="shared" si="160"/>
        <v>0</v>
      </c>
      <c r="AY34" s="96">
        <f t="shared" si="160"/>
        <v>0</v>
      </c>
      <c r="AZ34" s="101">
        <f>AO34/AN34</f>
        <v>0</v>
      </c>
      <c r="BA34" s="102">
        <f>(AO34+AR34+AS34+AT34)/AM34</f>
        <v>0.66666666666666663</v>
      </c>
      <c r="BC34" s="89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7"/>
      <c r="BU34" s="83"/>
      <c r="BV34" s="94" t="s">
        <v>150</v>
      </c>
      <c r="BW34" s="85">
        <v>3</v>
      </c>
      <c r="BX34" s="86">
        <v>1</v>
      </c>
      <c r="BY34" s="85">
        <v>0</v>
      </c>
      <c r="BZ34" s="87">
        <v>2</v>
      </c>
      <c r="CA34" s="85">
        <v>1</v>
      </c>
      <c r="CB34" s="86"/>
      <c r="CC34" s="85">
        <v>2</v>
      </c>
      <c r="CD34" s="86"/>
      <c r="CE34" s="85"/>
      <c r="CF34" s="85"/>
      <c r="CG34" s="86"/>
      <c r="CH34" s="85"/>
      <c r="CI34" s="86"/>
      <c r="CJ34" s="85"/>
      <c r="CK34" s="88"/>
      <c r="CM34" s="77"/>
      <c r="CN34" s="78" t="s">
        <v>139</v>
      </c>
      <c r="CO34" s="77">
        <v>3</v>
      </c>
      <c r="CP34" s="78">
        <v>3</v>
      </c>
      <c r="CQ34" s="77">
        <v>1</v>
      </c>
      <c r="CR34" s="82">
        <v>1</v>
      </c>
      <c r="CS34" s="77">
        <v>1</v>
      </c>
      <c r="CT34" s="78"/>
      <c r="CU34" s="77"/>
      <c r="CV34" s="78"/>
      <c r="CW34" s="77"/>
      <c r="CX34" s="77"/>
      <c r="CY34" s="78"/>
      <c r="CZ34" s="77"/>
      <c r="DA34" s="78"/>
      <c r="DB34" s="77"/>
      <c r="DC34" s="80"/>
    </row>
    <row r="35" spans="1:107">
      <c r="A35" s="83"/>
      <c r="B35" s="81" t="s">
        <v>165</v>
      </c>
      <c r="C35" s="77">
        <v>2</v>
      </c>
      <c r="D35" s="81">
        <v>2</v>
      </c>
      <c r="E35" s="77">
        <v>0</v>
      </c>
      <c r="F35" s="78"/>
      <c r="G35" s="77"/>
      <c r="H35" s="78"/>
      <c r="I35" s="77"/>
      <c r="J35" s="78"/>
      <c r="K35" s="77"/>
      <c r="L35" s="77"/>
      <c r="M35" s="78"/>
      <c r="N35" s="77"/>
      <c r="O35" s="78"/>
      <c r="P35" s="77"/>
      <c r="Q35" s="93"/>
      <c r="S35" s="77"/>
      <c r="T35" s="81" t="s">
        <v>244</v>
      </c>
      <c r="U35" s="77">
        <v>3</v>
      </c>
      <c r="V35" s="78">
        <v>2</v>
      </c>
      <c r="W35" s="77">
        <v>2</v>
      </c>
      <c r="X35" s="82">
        <v>1</v>
      </c>
      <c r="Y35" s="77">
        <v>1</v>
      </c>
      <c r="Z35" s="82">
        <v>1</v>
      </c>
      <c r="AA35" s="77"/>
      <c r="AB35" s="78"/>
      <c r="AC35" s="77"/>
      <c r="AD35" s="77"/>
      <c r="AE35" s="78"/>
      <c r="AF35" s="77">
        <v>1</v>
      </c>
      <c r="AG35" s="78"/>
      <c r="AH35" s="77"/>
      <c r="AI35" s="80"/>
      <c r="AK35" s="64" t="s">
        <v>72</v>
      </c>
      <c r="AL35" s="65" t="s">
        <v>19</v>
      </c>
      <c r="AM35" s="66">
        <v>3</v>
      </c>
      <c r="AN35" s="65"/>
      <c r="AO35" s="66"/>
      <c r="AP35" s="65">
        <v>1</v>
      </c>
      <c r="AQ35" s="66"/>
      <c r="AR35" s="65"/>
      <c r="AS35" s="66">
        <v>3</v>
      </c>
      <c r="AT35" s="65"/>
      <c r="AU35" s="66"/>
      <c r="AV35" s="66"/>
      <c r="AW35" s="65"/>
      <c r="AX35" s="66"/>
      <c r="AY35" s="65"/>
      <c r="AZ35" s="66"/>
      <c r="BA35" s="67"/>
      <c r="BC35" s="89"/>
      <c r="BD35" s="98" t="s">
        <v>250</v>
      </c>
      <c r="BE35" s="98">
        <v>3</v>
      </c>
      <c r="BF35" s="98">
        <v>1</v>
      </c>
      <c r="BG35" s="98">
        <v>1</v>
      </c>
      <c r="BH35" s="98">
        <v>2</v>
      </c>
      <c r="BI35" s="98">
        <v>2</v>
      </c>
      <c r="BJ35" s="98"/>
      <c r="BK35" s="98">
        <v>2</v>
      </c>
      <c r="BL35" s="98"/>
      <c r="BM35" s="98"/>
      <c r="BN35" s="98"/>
      <c r="BO35" s="98"/>
      <c r="BP35" s="98"/>
      <c r="BQ35" s="98"/>
      <c r="BR35" s="98"/>
      <c r="BS35" s="99"/>
      <c r="BU35" s="83"/>
      <c r="BV35" s="78" t="s">
        <v>250</v>
      </c>
      <c r="BW35" s="77">
        <v>2</v>
      </c>
      <c r="BX35" s="78">
        <v>2</v>
      </c>
      <c r="BY35" s="77">
        <v>1</v>
      </c>
      <c r="BZ35" s="78"/>
      <c r="CA35" s="77"/>
      <c r="CB35" s="78"/>
      <c r="CC35" s="77"/>
      <c r="CD35" s="78"/>
      <c r="CE35" s="77"/>
      <c r="CF35" s="77"/>
      <c r="CG35" s="78"/>
      <c r="CH35" s="77"/>
      <c r="CI35" s="78">
        <v>1</v>
      </c>
      <c r="CJ35" s="77"/>
      <c r="CK35" s="93"/>
      <c r="CM35" s="77"/>
      <c r="CN35" s="78"/>
      <c r="CO35" s="77"/>
      <c r="CP35" s="78"/>
      <c r="CQ35" s="77"/>
      <c r="CR35" s="78"/>
      <c r="CS35" s="77"/>
      <c r="CT35" s="78"/>
      <c r="CU35" s="77"/>
      <c r="CV35" s="78"/>
      <c r="CW35" s="77"/>
      <c r="CX35" s="77"/>
      <c r="CY35" s="78"/>
      <c r="CZ35" s="77"/>
      <c r="DA35" s="78"/>
      <c r="DB35" s="77"/>
      <c r="DC35" s="80"/>
    </row>
    <row r="36" spans="1:107">
      <c r="A36" s="83"/>
      <c r="B36" s="81" t="s">
        <v>240</v>
      </c>
      <c r="C36" s="77">
        <v>2</v>
      </c>
      <c r="D36" s="81">
        <v>2</v>
      </c>
      <c r="E36" s="77">
        <v>1</v>
      </c>
      <c r="F36" s="78"/>
      <c r="G36" s="77">
        <v>1</v>
      </c>
      <c r="H36" s="78"/>
      <c r="I36" s="77"/>
      <c r="J36" s="78"/>
      <c r="K36" s="77"/>
      <c r="L36" s="77"/>
      <c r="M36" s="78"/>
      <c r="N36" s="77"/>
      <c r="O36" s="78"/>
      <c r="P36" s="77"/>
      <c r="Q36" s="93"/>
      <c r="S36" s="77"/>
      <c r="T36" s="81" t="s">
        <v>240</v>
      </c>
      <c r="U36" s="77">
        <v>2</v>
      </c>
      <c r="V36" s="81">
        <v>2</v>
      </c>
      <c r="W36" s="77"/>
      <c r="X36" s="78"/>
      <c r="Y36" s="77"/>
      <c r="Z36" s="78"/>
      <c r="AA36" s="77"/>
      <c r="AB36" s="78"/>
      <c r="AC36" s="77"/>
      <c r="AD36" s="77"/>
      <c r="AE36" s="78"/>
      <c r="AF36" s="77"/>
      <c r="AG36" s="78"/>
      <c r="AH36" s="77"/>
      <c r="AI36" s="80"/>
      <c r="AK36" s="83"/>
      <c r="AL36" s="81" t="s">
        <v>45</v>
      </c>
      <c r="AM36" s="77">
        <v>1</v>
      </c>
      <c r="AN36" s="78">
        <v>1</v>
      </c>
      <c r="AO36" s="77">
        <v>0</v>
      </c>
      <c r="AP36" s="78"/>
      <c r="AQ36" s="77"/>
      <c r="AR36" s="78"/>
      <c r="AS36" s="77"/>
      <c r="AT36" s="78"/>
      <c r="AU36" s="77"/>
      <c r="AV36" s="77"/>
      <c r="AW36" s="78"/>
      <c r="AX36" s="77"/>
      <c r="AY36" s="78"/>
      <c r="AZ36" s="77"/>
      <c r="BA36" s="93"/>
      <c r="BC36" s="89"/>
      <c r="BD36" s="91" t="s">
        <v>258</v>
      </c>
      <c r="BE36" s="91">
        <v>4</v>
      </c>
      <c r="BF36" s="91">
        <v>4</v>
      </c>
      <c r="BG36" s="91">
        <v>3</v>
      </c>
      <c r="BH36" s="91">
        <v>1</v>
      </c>
      <c r="BI36" s="91"/>
      <c r="BJ36" s="91"/>
      <c r="BK36" s="91"/>
      <c r="BL36" s="91"/>
      <c r="BM36" s="91"/>
      <c r="BN36" s="91"/>
      <c r="BO36" s="91"/>
      <c r="BP36" s="91"/>
      <c r="BQ36" s="91">
        <v>2</v>
      </c>
      <c r="BR36" s="91"/>
      <c r="BS36" s="92"/>
      <c r="BU36" s="83"/>
      <c r="BV36" s="78" t="s">
        <v>121</v>
      </c>
      <c r="BW36" s="77">
        <v>3</v>
      </c>
      <c r="BX36" s="78">
        <v>3</v>
      </c>
      <c r="BY36" s="77">
        <v>2</v>
      </c>
      <c r="BZ36" s="78">
        <v>2</v>
      </c>
      <c r="CA36" s="77"/>
      <c r="CB36" s="78"/>
      <c r="CC36" s="77"/>
      <c r="CD36" s="78"/>
      <c r="CE36" s="77"/>
      <c r="CF36" s="77"/>
      <c r="CG36" s="78"/>
      <c r="CH36" s="77"/>
      <c r="CI36" s="78"/>
      <c r="CJ36" s="77"/>
      <c r="CK36" s="93"/>
      <c r="CM36" s="77"/>
      <c r="CN36" s="78" t="s">
        <v>165</v>
      </c>
      <c r="CO36" s="77">
        <v>3</v>
      </c>
      <c r="CP36" s="78">
        <v>3</v>
      </c>
      <c r="CQ36" s="77">
        <v>0</v>
      </c>
      <c r="CR36" s="82">
        <v>1</v>
      </c>
      <c r="CS36" s="77"/>
      <c r="CT36" s="78"/>
      <c r="CU36" s="77"/>
      <c r="CV36" s="78"/>
      <c r="CW36" s="77"/>
      <c r="CX36" s="77"/>
      <c r="CY36" s="78"/>
      <c r="CZ36" s="77"/>
      <c r="DA36" s="78"/>
      <c r="DB36" s="77"/>
      <c r="DC36" s="80"/>
    </row>
    <row r="37" spans="1:107" ht="19.5" thickBot="1">
      <c r="A37" s="105"/>
      <c r="B37" s="103"/>
      <c r="C37" s="98"/>
      <c r="D37" s="103"/>
      <c r="E37" s="98"/>
      <c r="F37" s="103"/>
      <c r="G37" s="98"/>
      <c r="H37" s="103"/>
      <c r="I37" s="98"/>
      <c r="J37" s="103"/>
      <c r="K37" s="98"/>
      <c r="L37" s="98"/>
      <c r="M37" s="103"/>
      <c r="N37" s="98"/>
      <c r="O37" s="103"/>
      <c r="P37" s="98"/>
      <c r="Q37" s="106"/>
      <c r="S37" s="98"/>
      <c r="T37" s="103"/>
      <c r="U37" s="98"/>
      <c r="V37" s="103"/>
      <c r="W37" s="98"/>
      <c r="X37" s="103"/>
      <c r="Y37" s="98"/>
      <c r="Z37" s="103"/>
      <c r="AA37" s="98"/>
      <c r="AB37" s="103"/>
      <c r="AC37" s="98"/>
      <c r="AD37" s="98"/>
      <c r="AE37" s="103"/>
      <c r="AF37" s="98"/>
      <c r="AG37" s="103"/>
      <c r="AH37" s="98"/>
      <c r="AI37" s="104"/>
      <c r="AK37" s="105"/>
      <c r="AL37" s="103"/>
      <c r="AM37" s="98"/>
      <c r="AN37" s="103"/>
      <c r="AO37" s="98"/>
      <c r="AP37" s="103"/>
      <c r="AQ37" s="98"/>
      <c r="AR37" s="103"/>
      <c r="AS37" s="98"/>
      <c r="AT37" s="103"/>
      <c r="AU37" s="98"/>
      <c r="AV37" s="98"/>
      <c r="AW37" s="103"/>
      <c r="AX37" s="98"/>
      <c r="AY37" s="103"/>
      <c r="AZ37" s="98"/>
      <c r="BA37" s="106"/>
      <c r="BC37" s="89"/>
      <c r="BD37" s="91" t="s">
        <v>262</v>
      </c>
      <c r="BE37" s="91">
        <v>3</v>
      </c>
      <c r="BF37" s="91">
        <v>3</v>
      </c>
      <c r="BG37" s="91">
        <v>1</v>
      </c>
      <c r="BH37" s="91">
        <v>1</v>
      </c>
      <c r="BI37" s="91">
        <v>1</v>
      </c>
      <c r="BJ37" s="91"/>
      <c r="BK37" s="91"/>
      <c r="BL37" s="91"/>
      <c r="BM37" s="91"/>
      <c r="BN37" s="91"/>
      <c r="BO37" s="91"/>
      <c r="BP37" s="91"/>
      <c r="BQ37" s="91"/>
      <c r="BR37" s="91"/>
      <c r="BS37" s="92"/>
      <c r="BU37" s="100" t="s">
        <v>16</v>
      </c>
      <c r="BV37" s="96"/>
      <c r="BW37" s="96">
        <f t="shared" ref="BW37:CG37" ca="1" si="161">SUM(BW32:BW42)</f>
        <v>12</v>
      </c>
      <c r="BX37" s="96">
        <f t="shared" ca="1" si="161"/>
        <v>9</v>
      </c>
      <c r="BY37" s="96">
        <f t="shared" ca="1" si="161"/>
        <v>5</v>
      </c>
      <c r="BZ37" s="96">
        <f t="shared" ca="1" si="161"/>
        <v>6</v>
      </c>
      <c r="CA37" s="96">
        <f t="shared" ca="1" si="161"/>
        <v>3</v>
      </c>
      <c r="CB37" s="96">
        <f t="shared" ca="1" si="161"/>
        <v>0</v>
      </c>
      <c r="CC37" s="96">
        <f t="shared" ca="1" si="161"/>
        <v>3</v>
      </c>
      <c r="CD37" s="96">
        <f t="shared" ca="1" si="161"/>
        <v>0</v>
      </c>
      <c r="CE37" s="96">
        <f t="shared" ca="1" si="161"/>
        <v>0</v>
      </c>
      <c r="CF37" s="96">
        <f t="shared" ca="1" si="161"/>
        <v>1</v>
      </c>
      <c r="CG37" s="96">
        <f t="shared" ca="1" si="161"/>
        <v>0</v>
      </c>
      <c r="CH37" s="96">
        <f ca="1">SUM(CH32:CH37)</f>
        <v>0</v>
      </c>
      <c r="CI37" s="96">
        <f ca="1">SUM(CI32:CI37)</f>
        <v>0</v>
      </c>
      <c r="CJ37" s="101">
        <f ca="1">BY37/BX37</f>
        <v>0.55555555555555558</v>
      </c>
      <c r="CK37" s="102">
        <f ca="1">(BY37+CB37+CC37+CD37)/BW37</f>
        <v>0.66666666666666663</v>
      </c>
      <c r="CM37" s="77"/>
      <c r="CN37" s="81" t="s">
        <v>167</v>
      </c>
      <c r="CO37" s="77">
        <v>2</v>
      </c>
      <c r="CP37" s="81">
        <v>1</v>
      </c>
      <c r="CQ37" s="77">
        <v>0</v>
      </c>
      <c r="CR37" s="82">
        <v>1</v>
      </c>
      <c r="CS37" s="77"/>
      <c r="CT37" s="78"/>
      <c r="CU37" s="77">
        <v>1</v>
      </c>
      <c r="CV37" s="78"/>
      <c r="CW37" s="77"/>
      <c r="CX37" s="77"/>
      <c r="CY37" s="78"/>
      <c r="CZ37" s="77"/>
      <c r="DA37" s="78"/>
      <c r="DB37" s="77"/>
      <c r="DC37" s="80"/>
    </row>
    <row r="38" spans="1:107" ht="19.5" thickBot="1">
      <c r="A38" s="100" t="s">
        <v>16</v>
      </c>
      <c r="B38" s="96"/>
      <c r="C38" s="96">
        <f>SUM(C32:C37)</f>
        <v>13</v>
      </c>
      <c r="D38" s="96">
        <f t="shared" ref="D38" si="162">SUM(D32:D37)</f>
        <v>11</v>
      </c>
      <c r="E38" s="96">
        <f t="shared" ref="E38" si="163">SUM(E32:E37)</f>
        <v>4</v>
      </c>
      <c r="F38" s="96">
        <f t="shared" ref="F38" si="164">SUM(F32:F37)</f>
        <v>5</v>
      </c>
      <c r="G38" s="96">
        <f t="shared" ref="G38" si="165">SUM(G32:G37)</f>
        <v>5</v>
      </c>
      <c r="H38" s="96">
        <f t="shared" ref="H38" si="166">SUM(H32:H37)</f>
        <v>0</v>
      </c>
      <c r="I38" s="96">
        <f t="shared" ref="I38" si="167">SUM(I32:I37)</f>
        <v>1</v>
      </c>
      <c r="J38" s="96">
        <f t="shared" ref="J38" si="168">SUM(J32:J37)</f>
        <v>1</v>
      </c>
      <c r="K38" s="96">
        <f t="shared" ref="K38" si="169">SUM(K32:K37)</f>
        <v>0</v>
      </c>
      <c r="L38" s="96">
        <f t="shared" ref="L38" si="170">SUM(L32:L37)</f>
        <v>0</v>
      </c>
      <c r="M38" s="96">
        <f t="shared" ref="M38" si="171">SUM(M32:M37)</f>
        <v>0</v>
      </c>
      <c r="N38" s="96">
        <f t="shared" ref="N38" si="172">SUM(N32:N37)</f>
        <v>0</v>
      </c>
      <c r="O38" s="96">
        <f t="shared" ref="O38" si="173">SUM(O32:O37)</f>
        <v>0</v>
      </c>
      <c r="P38" s="96">
        <f>E38/D38</f>
        <v>0.36363636363636365</v>
      </c>
      <c r="Q38" s="102">
        <f>(E38+H38+I38+J38)/C38</f>
        <v>0.46153846153846156</v>
      </c>
      <c r="S38" s="57" t="s">
        <v>16</v>
      </c>
      <c r="T38" s="91"/>
      <c r="U38" s="91">
        <f>SUM(U32:U37)</f>
        <v>9</v>
      </c>
      <c r="V38" s="91">
        <f t="shared" ref="V38" si="174">SUM(V32:V37)</f>
        <v>6</v>
      </c>
      <c r="W38" s="91">
        <f t="shared" ref="W38" si="175">SUM(W32:W37)</f>
        <v>4</v>
      </c>
      <c r="X38" s="91">
        <f t="shared" ref="X38" si="176">SUM(X32:X37)</f>
        <v>2</v>
      </c>
      <c r="Y38" s="91">
        <f t="shared" ref="Y38" si="177">SUM(Y32:Y37)</f>
        <v>5</v>
      </c>
      <c r="Z38" s="91">
        <f t="shared" ref="Z38" si="178">SUM(Z32:Z37)</f>
        <v>2</v>
      </c>
      <c r="AA38" s="91">
        <f t="shared" ref="AA38" si="179">SUM(AA32:AA37)</f>
        <v>1</v>
      </c>
      <c r="AB38" s="91">
        <f t="shared" ref="AB38" si="180">SUM(AB32:AB37)</f>
        <v>0</v>
      </c>
      <c r="AC38" s="91">
        <f t="shared" ref="AC38" si="181">SUM(AC32:AC37)</f>
        <v>0</v>
      </c>
      <c r="AD38" s="91">
        <f t="shared" ref="AD38" si="182">SUM(AD32:AD37)</f>
        <v>1</v>
      </c>
      <c r="AE38" s="91">
        <f t="shared" ref="AE38" si="183">SUM(AE32:AE37)</f>
        <v>0</v>
      </c>
      <c r="AF38" s="91">
        <f t="shared" ref="AF38" si="184">SUM(AF32:AF37)</f>
        <v>2</v>
      </c>
      <c r="AG38" s="91">
        <f t="shared" ref="AG38" si="185">SUM(AG32:AG37)</f>
        <v>0</v>
      </c>
      <c r="AH38" s="107">
        <f>W38/V38</f>
        <v>0.66666666666666663</v>
      </c>
      <c r="AI38" s="107">
        <f>(W38+Z38+AA38+AB38)/U38</f>
        <v>0.77777777777777779</v>
      </c>
      <c r="AK38" s="100" t="s">
        <v>16</v>
      </c>
      <c r="AL38" s="96"/>
      <c r="AM38" s="96">
        <f t="shared" ref="AM38:AY38" si="186">SUM(AM35:AM37)</f>
        <v>4</v>
      </c>
      <c r="AN38" s="96">
        <f t="shared" si="186"/>
        <v>1</v>
      </c>
      <c r="AO38" s="96">
        <f t="shared" si="186"/>
        <v>0</v>
      </c>
      <c r="AP38" s="96">
        <f t="shared" si="186"/>
        <v>1</v>
      </c>
      <c r="AQ38" s="96">
        <f t="shared" si="186"/>
        <v>0</v>
      </c>
      <c r="AR38" s="96">
        <f t="shared" si="186"/>
        <v>0</v>
      </c>
      <c r="AS38" s="96">
        <f t="shared" si="186"/>
        <v>3</v>
      </c>
      <c r="AT38" s="96">
        <f t="shared" si="186"/>
        <v>0</v>
      </c>
      <c r="AU38" s="96">
        <f t="shared" si="186"/>
        <v>0</v>
      </c>
      <c r="AV38" s="96">
        <f t="shared" si="186"/>
        <v>0</v>
      </c>
      <c r="AW38" s="96">
        <f t="shared" si="186"/>
        <v>0</v>
      </c>
      <c r="AX38" s="96">
        <f t="shared" si="186"/>
        <v>0</v>
      </c>
      <c r="AY38" s="96">
        <f t="shared" si="186"/>
        <v>0</v>
      </c>
      <c r="AZ38" s="101">
        <f>AO38/AN38</f>
        <v>0</v>
      </c>
      <c r="BA38" s="102">
        <f>(AO38+AR38+AS38+AT38)/AM38</f>
        <v>0.75</v>
      </c>
      <c r="BC38" s="100" t="s">
        <v>16</v>
      </c>
      <c r="BD38" s="96"/>
      <c r="BE38" s="96">
        <f>SUM(BE32:BE37)</f>
        <v>15</v>
      </c>
      <c r="BF38" s="96">
        <f t="shared" ref="BF38" si="187">SUM(BF32:BF37)</f>
        <v>11</v>
      </c>
      <c r="BG38" s="96">
        <f t="shared" ref="BG38" si="188">SUM(BG32:BG37)</f>
        <v>6</v>
      </c>
      <c r="BH38" s="96">
        <f t="shared" ref="BH38" si="189">SUM(BH32:BH37)</f>
        <v>6</v>
      </c>
      <c r="BI38" s="96">
        <f t="shared" ref="BI38" si="190">SUM(BI32:BI37)</f>
        <v>3</v>
      </c>
      <c r="BJ38" s="96">
        <f t="shared" ref="BJ38" si="191">SUM(BJ32:BJ37)</f>
        <v>0</v>
      </c>
      <c r="BK38" s="96">
        <f t="shared" ref="BK38" si="192">SUM(BK32:BK37)</f>
        <v>4</v>
      </c>
      <c r="BL38" s="96">
        <f t="shared" ref="BL38" si="193">SUM(BL32:BL37)</f>
        <v>0</v>
      </c>
      <c r="BM38" s="96">
        <f t="shared" ref="BM38" si="194">SUM(BM32:BM37)</f>
        <v>0</v>
      </c>
      <c r="BN38" s="96">
        <f t="shared" ref="BN38" si="195">SUM(BN32:BN37)</f>
        <v>0</v>
      </c>
      <c r="BO38" s="96">
        <f t="shared" ref="BO38" si="196">SUM(BO32:BO37)</f>
        <v>0</v>
      </c>
      <c r="BP38" s="96">
        <f t="shared" ref="BP38" si="197">SUM(BP32:BP37)</f>
        <v>0</v>
      </c>
      <c r="BQ38" s="96">
        <f t="shared" ref="BQ38" si="198">SUM(BQ32:BQ37)</f>
        <v>2</v>
      </c>
      <c r="BR38" s="101">
        <f>BG38/BF38</f>
        <v>0.54545454545454541</v>
      </c>
      <c r="BS38" s="102">
        <f>(BG38+BJ38+BK38+BL38)/BE38</f>
        <v>0.66666666666666663</v>
      </c>
      <c r="BU38" s="64" t="s">
        <v>111</v>
      </c>
      <c r="BV38" s="65" t="s">
        <v>144</v>
      </c>
      <c r="BW38" s="66">
        <v>2</v>
      </c>
      <c r="BX38" s="65">
        <v>2</v>
      </c>
      <c r="BY38" s="66">
        <v>2</v>
      </c>
      <c r="BZ38" s="65">
        <v>1</v>
      </c>
      <c r="CA38" s="66">
        <v>2</v>
      </c>
      <c r="CB38" s="65"/>
      <c r="CC38" s="66"/>
      <c r="CD38" s="65"/>
      <c r="CE38" s="66"/>
      <c r="CF38" s="66"/>
      <c r="CG38" s="65"/>
      <c r="CH38" s="66"/>
      <c r="CI38" s="65">
        <v>1</v>
      </c>
      <c r="CJ38" s="66"/>
      <c r="CK38" s="67"/>
      <c r="CM38" s="98"/>
      <c r="CN38" s="103"/>
      <c r="CO38" s="98"/>
      <c r="CP38" s="103"/>
      <c r="CQ38" s="98"/>
      <c r="CR38" s="103"/>
      <c r="CS38" s="98"/>
      <c r="CT38" s="103"/>
      <c r="CU38" s="98"/>
      <c r="CV38" s="103"/>
      <c r="CW38" s="98"/>
      <c r="CX38" s="98"/>
      <c r="CY38" s="103"/>
      <c r="CZ38" s="98"/>
      <c r="DA38" s="103"/>
      <c r="DB38" s="98"/>
      <c r="DC38" s="104"/>
    </row>
    <row r="39" spans="1:107">
      <c r="A39" s="64" t="s">
        <v>25</v>
      </c>
      <c r="B39" s="65" t="s">
        <v>63</v>
      </c>
      <c r="C39" s="66">
        <v>3</v>
      </c>
      <c r="D39" s="65">
        <v>2</v>
      </c>
      <c r="E39" s="66">
        <v>0</v>
      </c>
      <c r="F39" s="65">
        <v>1</v>
      </c>
      <c r="G39" s="66">
        <v>1</v>
      </c>
      <c r="H39" s="65"/>
      <c r="I39" s="66">
        <v>1</v>
      </c>
      <c r="J39" s="65"/>
      <c r="K39" s="66"/>
      <c r="L39" s="66"/>
      <c r="M39" s="65"/>
      <c r="N39" s="66"/>
      <c r="O39" s="65"/>
      <c r="P39" s="66"/>
      <c r="Q39" s="67"/>
      <c r="S39" s="68" t="s">
        <v>55</v>
      </c>
      <c r="T39" s="69" t="s">
        <v>45</v>
      </c>
      <c r="U39" s="68">
        <v>2</v>
      </c>
      <c r="V39" s="69">
        <v>2</v>
      </c>
      <c r="W39" s="68">
        <v>1</v>
      </c>
      <c r="X39" s="69">
        <v>2</v>
      </c>
      <c r="Y39" s="68">
        <v>2</v>
      </c>
      <c r="Z39" s="69"/>
      <c r="AA39" s="68"/>
      <c r="AB39" s="69"/>
      <c r="AC39" s="68"/>
      <c r="AD39" s="68"/>
      <c r="AE39" s="69">
        <v>1</v>
      </c>
      <c r="AF39" s="68"/>
      <c r="AG39" s="69"/>
      <c r="AH39" s="68"/>
      <c r="AI39" s="70"/>
      <c r="AK39" s="64" t="s">
        <v>73</v>
      </c>
      <c r="AL39" s="65" t="s">
        <v>19</v>
      </c>
      <c r="AM39" s="66">
        <v>2</v>
      </c>
      <c r="AN39" s="65">
        <v>1</v>
      </c>
      <c r="AO39" s="66">
        <v>0</v>
      </c>
      <c r="AP39" s="65"/>
      <c r="AQ39" s="66">
        <v>1</v>
      </c>
      <c r="AR39" s="65"/>
      <c r="AS39" s="66">
        <v>1</v>
      </c>
      <c r="AT39" s="65"/>
      <c r="AU39" s="66"/>
      <c r="AV39" s="66"/>
      <c r="AW39" s="65"/>
      <c r="AX39" s="66"/>
      <c r="AY39" s="65"/>
      <c r="AZ39" s="66"/>
      <c r="BA39" s="67"/>
      <c r="BC39" s="71" t="s">
        <v>99</v>
      </c>
      <c r="BD39" s="72" t="s">
        <v>94</v>
      </c>
      <c r="BE39" s="72">
        <v>2</v>
      </c>
      <c r="BF39" s="72">
        <v>0</v>
      </c>
      <c r="BG39" s="72">
        <v>0</v>
      </c>
      <c r="BH39" s="72"/>
      <c r="BI39" s="72">
        <v>1</v>
      </c>
      <c r="BJ39" s="72"/>
      <c r="BK39" s="72">
        <v>2</v>
      </c>
      <c r="BL39" s="72"/>
      <c r="BM39" s="72"/>
      <c r="BN39" s="72"/>
      <c r="BO39" s="72"/>
      <c r="BP39" s="72"/>
      <c r="BQ39" s="72"/>
      <c r="BR39" s="72"/>
      <c r="BS39" s="73"/>
      <c r="BU39" s="83"/>
      <c r="BV39" s="78" t="s">
        <v>142</v>
      </c>
      <c r="BW39" s="77">
        <v>2</v>
      </c>
      <c r="BX39" s="78">
        <v>2</v>
      </c>
      <c r="BY39" s="77">
        <v>1</v>
      </c>
      <c r="BZ39" s="82">
        <v>1</v>
      </c>
      <c r="CA39" s="77">
        <v>1</v>
      </c>
      <c r="CB39" s="78"/>
      <c r="CC39" s="77"/>
      <c r="CD39" s="78"/>
      <c r="CE39" s="77"/>
      <c r="CF39" s="77"/>
      <c r="CG39" s="78"/>
      <c r="CH39" s="77"/>
      <c r="CI39" s="78">
        <v>1</v>
      </c>
      <c r="CJ39" s="77"/>
      <c r="CK39" s="93"/>
      <c r="CM39" s="57" t="s">
        <v>16</v>
      </c>
      <c r="CN39" s="91"/>
      <c r="CO39" s="91">
        <f>SUM(CO33:CO38)</f>
        <v>10</v>
      </c>
      <c r="CP39" s="91">
        <f t="shared" ref="CP39" si="199">SUM(CP33:CP38)</f>
        <v>8</v>
      </c>
      <c r="CQ39" s="91">
        <f t="shared" ref="CQ39" si="200">SUM(CQ33:CQ38)</f>
        <v>1</v>
      </c>
      <c r="CR39" s="91">
        <f t="shared" ref="CR39" si="201">SUM(CR33:CR38)</f>
        <v>4</v>
      </c>
      <c r="CS39" s="91">
        <f t="shared" ref="CS39" si="202">SUM(CS33:CS38)</f>
        <v>1</v>
      </c>
      <c r="CT39" s="91">
        <f t="shared" ref="CT39" si="203">SUM(CT33:CT38)</f>
        <v>0</v>
      </c>
      <c r="CU39" s="91">
        <f t="shared" ref="CU39" si="204">SUM(CU33:CU38)</f>
        <v>2</v>
      </c>
      <c r="CV39" s="91">
        <f t="shared" ref="CV39" si="205">SUM(CV33:CV38)</f>
        <v>0</v>
      </c>
      <c r="CW39" s="91">
        <f t="shared" ref="CW39" si="206">SUM(CW33:CW38)</f>
        <v>0</v>
      </c>
      <c r="CX39" s="91">
        <f t="shared" ref="CX39" si="207">SUM(CX33:CX38)</f>
        <v>0</v>
      </c>
      <c r="CY39" s="91">
        <f t="shared" ref="CY39" si="208">SUM(CY33:CY38)</f>
        <v>0</v>
      </c>
      <c r="CZ39" s="91">
        <f t="shared" ref="CZ39" si="209">SUM(CZ33:CZ38)</f>
        <v>0</v>
      </c>
      <c r="DA39" s="91">
        <f t="shared" ref="DA39" si="210">SUM(DA33:DA38)</f>
        <v>0</v>
      </c>
      <c r="DB39" s="107">
        <f>CQ39/CP39</f>
        <v>0.125</v>
      </c>
      <c r="DC39" s="107">
        <f>(CQ39+CT39+CU39+CV39)/CO39</f>
        <v>0.3</v>
      </c>
    </row>
    <row r="40" spans="1:107" ht="19.5" thickBot="1">
      <c r="A40" s="83"/>
      <c r="B40" s="78" t="s">
        <v>77</v>
      </c>
      <c r="C40" s="77">
        <v>3</v>
      </c>
      <c r="D40" s="78">
        <v>1</v>
      </c>
      <c r="E40" s="77">
        <v>0</v>
      </c>
      <c r="F40" s="82">
        <v>1</v>
      </c>
      <c r="G40" s="77"/>
      <c r="H40" s="78"/>
      <c r="I40" s="77">
        <v>2</v>
      </c>
      <c r="J40" s="78"/>
      <c r="K40" s="77"/>
      <c r="L40" s="77"/>
      <c r="M40" s="78"/>
      <c r="N40" s="77"/>
      <c r="O40" s="78">
        <v>1</v>
      </c>
      <c r="P40" s="77"/>
      <c r="Q40" s="93"/>
      <c r="S40" s="77"/>
      <c r="T40" s="81" t="s">
        <v>77</v>
      </c>
      <c r="U40" s="77">
        <v>2</v>
      </c>
      <c r="V40" s="78">
        <v>2</v>
      </c>
      <c r="W40" s="77">
        <v>0</v>
      </c>
      <c r="X40" s="78"/>
      <c r="Y40" s="77"/>
      <c r="Z40" s="78"/>
      <c r="AA40" s="77"/>
      <c r="AB40" s="78"/>
      <c r="AC40" s="77"/>
      <c r="AD40" s="77"/>
      <c r="AE40" s="78"/>
      <c r="AF40" s="77"/>
      <c r="AG40" s="78"/>
      <c r="AH40" s="77"/>
      <c r="AI40" s="80"/>
      <c r="AK40" s="83"/>
      <c r="AL40" s="94"/>
      <c r="AM40" s="85"/>
      <c r="AN40" s="86"/>
      <c r="AO40" s="85"/>
      <c r="AP40" s="86"/>
      <c r="AQ40" s="85"/>
      <c r="AR40" s="86"/>
      <c r="AS40" s="85"/>
      <c r="AT40" s="86"/>
      <c r="AU40" s="85"/>
      <c r="AV40" s="85"/>
      <c r="AW40" s="86"/>
      <c r="AX40" s="85"/>
      <c r="AY40" s="86"/>
      <c r="AZ40" s="85"/>
      <c r="BA40" s="88"/>
      <c r="BC40" s="89"/>
      <c r="BD40" s="91" t="s">
        <v>129</v>
      </c>
      <c r="BE40" s="91">
        <v>3</v>
      </c>
      <c r="BF40" s="91">
        <v>2</v>
      </c>
      <c r="BG40" s="91">
        <v>2</v>
      </c>
      <c r="BH40" s="90">
        <v>2</v>
      </c>
      <c r="BI40" s="91"/>
      <c r="BJ40" s="91"/>
      <c r="BK40" s="91">
        <v>1</v>
      </c>
      <c r="BL40" s="91"/>
      <c r="BM40" s="91"/>
      <c r="BN40" s="91"/>
      <c r="BO40" s="91"/>
      <c r="BP40" s="91"/>
      <c r="BQ40" s="91"/>
      <c r="BR40" s="91"/>
      <c r="BS40" s="92"/>
      <c r="BU40" s="83"/>
      <c r="BV40" s="109" t="s">
        <v>150</v>
      </c>
      <c r="BW40" s="96">
        <v>3</v>
      </c>
      <c r="BX40" s="110">
        <v>3</v>
      </c>
      <c r="BY40" s="96">
        <v>1</v>
      </c>
      <c r="BZ40" s="110"/>
      <c r="CA40" s="96">
        <v>2</v>
      </c>
      <c r="CB40" s="110"/>
      <c r="CC40" s="96"/>
      <c r="CD40" s="110"/>
      <c r="CE40" s="96">
        <v>1</v>
      </c>
      <c r="CF40" s="96"/>
      <c r="CG40" s="110"/>
      <c r="CH40" s="96">
        <v>1</v>
      </c>
      <c r="CI40" s="110"/>
      <c r="CJ40" s="96"/>
      <c r="CK40" s="112"/>
      <c r="CM40" s="68" t="s">
        <v>125</v>
      </c>
      <c r="CN40" s="69" t="s">
        <v>121</v>
      </c>
      <c r="CO40" s="68">
        <v>1</v>
      </c>
      <c r="CP40" s="69">
        <v>1</v>
      </c>
      <c r="CQ40" s="68">
        <v>0</v>
      </c>
      <c r="CR40" s="69"/>
      <c r="CS40" s="68"/>
      <c r="CT40" s="69"/>
      <c r="CU40" s="68"/>
      <c r="CV40" s="69"/>
      <c r="CW40" s="68"/>
      <c r="CX40" s="68"/>
      <c r="CY40" s="69"/>
      <c r="CZ40" s="68"/>
      <c r="DA40" s="69"/>
      <c r="DB40" s="68"/>
      <c r="DC40" s="70"/>
    </row>
    <row r="41" spans="1:107" ht="19.5" thickBot="1">
      <c r="A41" s="83"/>
      <c r="B41" s="94" t="s">
        <v>139</v>
      </c>
      <c r="C41" s="85">
        <v>3</v>
      </c>
      <c r="D41" s="86">
        <v>2</v>
      </c>
      <c r="E41" s="85">
        <v>0</v>
      </c>
      <c r="F41" s="86"/>
      <c r="G41" s="85">
        <v>1</v>
      </c>
      <c r="H41" s="87">
        <v>1</v>
      </c>
      <c r="I41" s="85"/>
      <c r="J41" s="86"/>
      <c r="K41" s="85"/>
      <c r="L41" s="85"/>
      <c r="M41" s="86"/>
      <c r="N41" s="85"/>
      <c r="O41" s="86">
        <v>1</v>
      </c>
      <c r="P41" s="85"/>
      <c r="Q41" s="88"/>
      <c r="S41" s="77"/>
      <c r="T41" s="94"/>
      <c r="U41" s="85"/>
      <c r="V41" s="86"/>
      <c r="W41" s="85"/>
      <c r="X41" s="86"/>
      <c r="Y41" s="85"/>
      <c r="Z41" s="86"/>
      <c r="AA41" s="85"/>
      <c r="AB41" s="86"/>
      <c r="AC41" s="85"/>
      <c r="AD41" s="85"/>
      <c r="AE41" s="86"/>
      <c r="AF41" s="85"/>
      <c r="AG41" s="86"/>
      <c r="AH41" s="85"/>
      <c r="AI41" s="95"/>
      <c r="AK41" s="83"/>
      <c r="AL41" s="81" t="s">
        <v>45</v>
      </c>
      <c r="AM41" s="77">
        <v>1</v>
      </c>
      <c r="AN41" s="78">
        <v>1</v>
      </c>
      <c r="AO41" s="77">
        <v>0</v>
      </c>
      <c r="AP41" s="78"/>
      <c r="AQ41" s="77"/>
      <c r="AR41" s="78"/>
      <c r="AS41" s="77"/>
      <c r="AT41" s="78"/>
      <c r="AU41" s="77"/>
      <c r="AV41" s="77"/>
      <c r="AW41" s="78"/>
      <c r="AX41" s="77"/>
      <c r="AY41" s="78"/>
      <c r="AZ41" s="77"/>
      <c r="BA41" s="93"/>
      <c r="BC41" s="89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7"/>
      <c r="BU41" s="83"/>
      <c r="BV41" s="78" t="s">
        <v>250</v>
      </c>
      <c r="BW41" s="77">
        <v>1</v>
      </c>
      <c r="BX41" s="78"/>
      <c r="BY41" s="77"/>
      <c r="BZ41" s="78"/>
      <c r="CA41" s="77"/>
      <c r="CB41" s="78"/>
      <c r="CC41" s="77">
        <v>1</v>
      </c>
      <c r="CD41" s="78"/>
      <c r="CE41" s="77"/>
      <c r="CF41" s="77"/>
      <c r="CG41" s="78"/>
      <c r="CH41" s="77"/>
      <c r="CI41" s="78"/>
      <c r="CJ41" s="77"/>
      <c r="CK41" s="93"/>
      <c r="CM41" s="77"/>
      <c r="CN41" s="78" t="s">
        <v>139</v>
      </c>
      <c r="CO41" s="77">
        <v>3</v>
      </c>
      <c r="CP41" s="78">
        <v>2</v>
      </c>
      <c r="CQ41" s="77">
        <v>1</v>
      </c>
      <c r="CR41" s="78"/>
      <c r="CS41" s="77"/>
      <c r="CT41" s="82">
        <v>1</v>
      </c>
      <c r="CU41" s="77"/>
      <c r="CV41" s="78"/>
      <c r="CW41" s="77"/>
      <c r="CX41" s="77"/>
      <c r="CY41" s="78"/>
      <c r="CZ41" s="77"/>
      <c r="DA41" s="78"/>
      <c r="DB41" s="77"/>
      <c r="DC41" s="80"/>
    </row>
    <row r="42" spans="1:107">
      <c r="A42" s="83"/>
      <c r="B42" s="78"/>
      <c r="C42" s="77"/>
      <c r="D42" s="78"/>
      <c r="E42" s="77"/>
      <c r="F42" s="78"/>
      <c r="G42" s="77"/>
      <c r="H42" s="78"/>
      <c r="I42" s="77"/>
      <c r="J42" s="78"/>
      <c r="K42" s="77"/>
      <c r="L42" s="77"/>
      <c r="M42" s="78"/>
      <c r="N42" s="77"/>
      <c r="O42" s="78"/>
      <c r="P42" s="77"/>
      <c r="Q42" s="93"/>
      <c r="S42" s="77"/>
      <c r="T42" s="78" t="s">
        <v>240</v>
      </c>
      <c r="U42" s="77">
        <v>2</v>
      </c>
      <c r="V42" s="78">
        <v>1</v>
      </c>
      <c r="W42" s="77"/>
      <c r="X42" s="78"/>
      <c r="Y42" s="77"/>
      <c r="Z42" s="78"/>
      <c r="AA42" s="77">
        <v>1</v>
      </c>
      <c r="AB42" s="78"/>
      <c r="AC42" s="77"/>
      <c r="AD42" s="77"/>
      <c r="AE42" s="78"/>
      <c r="AF42" s="77"/>
      <c r="AG42" s="78"/>
      <c r="AH42" s="77"/>
      <c r="AI42" s="80"/>
      <c r="AK42" s="105"/>
      <c r="AL42" s="103"/>
      <c r="AM42" s="98"/>
      <c r="AN42" s="103"/>
      <c r="AO42" s="98"/>
      <c r="AP42" s="103"/>
      <c r="AQ42" s="98"/>
      <c r="AR42" s="103"/>
      <c r="AS42" s="98"/>
      <c r="AT42" s="103"/>
      <c r="AU42" s="98"/>
      <c r="AV42" s="98"/>
      <c r="AW42" s="103"/>
      <c r="AX42" s="98"/>
      <c r="AY42" s="103"/>
      <c r="AZ42" s="98"/>
      <c r="BA42" s="106"/>
      <c r="BC42" s="89"/>
      <c r="BD42" s="98" t="s">
        <v>250</v>
      </c>
      <c r="BE42" s="98">
        <v>2</v>
      </c>
      <c r="BF42" s="98">
        <v>2</v>
      </c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9"/>
      <c r="BU42" s="83"/>
      <c r="BV42" s="78" t="s">
        <v>121</v>
      </c>
      <c r="BW42" s="77">
        <v>2</v>
      </c>
      <c r="BX42" s="78">
        <v>2</v>
      </c>
      <c r="BY42" s="77">
        <v>1</v>
      </c>
      <c r="BZ42" s="78"/>
      <c r="CA42" s="77"/>
      <c r="CB42" s="78"/>
      <c r="CC42" s="77"/>
      <c r="CD42" s="78"/>
      <c r="CE42" s="77"/>
      <c r="CF42" s="77"/>
      <c r="CG42" s="78"/>
      <c r="CH42" s="77"/>
      <c r="CI42" s="78"/>
      <c r="CJ42" s="77"/>
      <c r="CK42" s="93"/>
      <c r="CM42" s="77"/>
      <c r="CN42" s="78"/>
      <c r="CO42" s="77"/>
      <c r="CP42" s="78"/>
      <c r="CQ42" s="77"/>
      <c r="CR42" s="78"/>
      <c r="CS42" s="77"/>
      <c r="CT42" s="78"/>
      <c r="CU42" s="77"/>
      <c r="CV42" s="78"/>
      <c r="CW42" s="77"/>
      <c r="CX42" s="77"/>
      <c r="CY42" s="78"/>
      <c r="CZ42" s="77"/>
      <c r="DA42" s="78"/>
      <c r="DB42" s="77"/>
      <c r="DC42" s="80"/>
    </row>
    <row r="43" spans="1:107" ht="19.5" thickBot="1">
      <c r="A43" s="83"/>
      <c r="B43" s="81" t="s">
        <v>173</v>
      </c>
      <c r="C43" s="77">
        <v>4</v>
      </c>
      <c r="D43" s="81">
        <v>4</v>
      </c>
      <c r="E43" s="77">
        <v>1</v>
      </c>
      <c r="F43" s="78"/>
      <c r="G43" s="77">
        <v>2</v>
      </c>
      <c r="H43" s="78"/>
      <c r="I43" s="77"/>
      <c r="J43" s="78"/>
      <c r="K43" s="77"/>
      <c r="L43" s="77"/>
      <c r="M43" s="78"/>
      <c r="N43" s="77">
        <v>1</v>
      </c>
      <c r="O43" s="78"/>
      <c r="P43" s="77"/>
      <c r="Q43" s="93"/>
      <c r="S43" s="77"/>
      <c r="T43" s="78"/>
      <c r="U43" s="77"/>
      <c r="V43" s="78"/>
      <c r="W43" s="77"/>
      <c r="X43" s="78"/>
      <c r="Y43" s="77"/>
      <c r="Z43" s="78"/>
      <c r="AA43" s="77"/>
      <c r="AB43" s="78"/>
      <c r="AC43" s="77"/>
      <c r="AD43" s="77"/>
      <c r="AE43" s="78"/>
      <c r="AF43" s="77"/>
      <c r="AG43" s="78"/>
      <c r="AH43" s="77"/>
      <c r="AI43" s="80"/>
      <c r="AK43" s="100" t="s">
        <v>16</v>
      </c>
      <c r="AL43" s="96"/>
      <c r="AM43" s="96">
        <f t="shared" ref="AM43:AY43" si="211">SUM(AM39:AM42)</f>
        <v>3</v>
      </c>
      <c r="AN43" s="96">
        <f t="shared" si="211"/>
        <v>2</v>
      </c>
      <c r="AO43" s="96">
        <f t="shared" si="211"/>
        <v>0</v>
      </c>
      <c r="AP43" s="96">
        <f t="shared" si="211"/>
        <v>0</v>
      </c>
      <c r="AQ43" s="96">
        <f t="shared" si="211"/>
        <v>1</v>
      </c>
      <c r="AR43" s="96">
        <f t="shared" si="211"/>
        <v>0</v>
      </c>
      <c r="AS43" s="96">
        <f t="shared" si="211"/>
        <v>1</v>
      </c>
      <c r="AT43" s="96">
        <f t="shared" si="211"/>
        <v>0</v>
      </c>
      <c r="AU43" s="96">
        <f t="shared" si="211"/>
        <v>0</v>
      </c>
      <c r="AV43" s="96">
        <f t="shared" si="211"/>
        <v>0</v>
      </c>
      <c r="AW43" s="96">
        <f t="shared" si="211"/>
        <v>0</v>
      </c>
      <c r="AX43" s="96">
        <f t="shared" si="211"/>
        <v>0</v>
      </c>
      <c r="AY43" s="96">
        <f t="shared" si="211"/>
        <v>0</v>
      </c>
      <c r="AZ43" s="101">
        <f>AO43/AN43</f>
        <v>0</v>
      </c>
      <c r="BA43" s="102">
        <f>(AO43+AR43+AS43+AT43)/AM43</f>
        <v>0.33333333333333331</v>
      </c>
      <c r="BC43" s="89"/>
      <c r="BD43" s="91" t="s">
        <v>258</v>
      </c>
      <c r="BE43" s="91">
        <v>3</v>
      </c>
      <c r="BF43" s="91">
        <v>2</v>
      </c>
      <c r="BG43" s="91">
        <v>1</v>
      </c>
      <c r="BH43" s="91">
        <v>1</v>
      </c>
      <c r="BI43" s="91"/>
      <c r="BJ43" s="91"/>
      <c r="BK43" s="91">
        <v>1</v>
      </c>
      <c r="BL43" s="91"/>
      <c r="BM43" s="91"/>
      <c r="BN43" s="91"/>
      <c r="BO43" s="91"/>
      <c r="BP43" s="91"/>
      <c r="BQ43" s="91"/>
      <c r="BR43" s="91"/>
      <c r="BS43" s="92"/>
      <c r="BU43" s="100" t="s">
        <v>16</v>
      </c>
      <c r="BV43" s="96"/>
      <c r="BW43" s="96">
        <f t="shared" ref="BW43:CI43" si="212">SUM(BW38:BW42)</f>
        <v>10</v>
      </c>
      <c r="BX43" s="96">
        <f t="shared" si="212"/>
        <v>9</v>
      </c>
      <c r="BY43" s="96">
        <f t="shared" si="212"/>
        <v>5</v>
      </c>
      <c r="BZ43" s="96">
        <f t="shared" si="212"/>
        <v>2</v>
      </c>
      <c r="CA43" s="96">
        <f t="shared" si="212"/>
        <v>5</v>
      </c>
      <c r="CB43" s="96">
        <f t="shared" si="212"/>
        <v>0</v>
      </c>
      <c r="CC43" s="96">
        <f t="shared" si="212"/>
        <v>1</v>
      </c>
      <c r="CD43" s="96">
        <f t="shared" si="212"/>
        <v>0</v>
      </c>
      <c r="CE43" s="96">
        <f t="shared" si="212"/>
        <v>1</v>
      </c>
      <c r="CF43" s="96">
        <f t="shared" si="212"/>
        <v>0</v>
      </c>
      <c r="CG43" s="96">
        <f t="shared" si="212"/>
        <v>0</v>
      </c>
      <c r="CH43" s="96">
        <f t="shared" si="212"/>
        <v>1</v>
      </c>
      <c r="CI43" s="96">
        <f t="shared" si="212"/>
        <v>2</v>
      </c>
      <c r="CJ43" s="101">
        <f>BY43/BX43</f>
        <v>0.55555555555555558</v>
      </c>
      <c r="CK43" s="102">
        <f>(BY43+CB43+CC43+CD43)/BW43</f>
        <v>0.6</v>
      </c>
      <c r="CM43" s="77"/>
      <c r="CN43" s="78" t="s">
        <v>167</v>
      </c>
      <c r="CO43" s="77">
        <v>2</v>
      </c>
      <c r="CP43" s="78">
        <v>1</v>
      </c>
      <c r="CQ43" s="77">
        <v>0</v>
      </c>
      <c r="CR43" s="78"/>
      <c r="CS43" s="77"/>
      <c r="CT43" s="82">
        <v>1</v>
      </c>
      <c r="CU43" s="77"/>
      <c r="CV43" s="78"/>
      <c r="CW43" s="77"/>
      <c r="CX43" s="77"/>
      <c r="CY43" s="78"/>
      <c r="CZ43" s="77"/>
      <c r="DA43" s="78"/>
      <c r="DB43" s="77"/>
      <c r="DC43" s="80"/>
    </row>
    <row r="44" spans="1:107">
      <c r="A44" s="105"/>
      <c r="B44" s="103" t="s">
        <v>241</v>
      </c>
      <c r="C44" s="98">
        <v>2</v>
      </c>
      <c r="D44" s="103">
        <v>2</v>
      </c>
      <c r="E44" s="98">
        <v>1</v>
      </c>
      <c r="F44" s="103"/>
      <c r="G44" s="98"/>
      <c r="H44" s="103"/>
      <c r="I44" s="98"/>
      <c r="J44" s="103"/>
      <c r="K44" s="98"/>
      <c r="L44" s="98"/>
      <c r="M44" s="103"/>
      <c r="N44" s="98"/>
      <c r="O44" s="103"/>
      <c r="P44" s="98"/>
      <c r="Q44" s="106"/>
      <c r="S44" s="57" t="s">
        <v>16</v>
      </c>
      <c r="T44" s="91"/>
      <c r="U44" s="91">
        <f t="shared" ref="U44:AG44" si="213">SUM(U39:U43)</f>
        <v>6</v>
      </c>
      <c r="V44" s="91">
        <f t="shared" si="213"/>
        <v>5</v>
      </c>
      <c r="W44" s="91">
        <f t="shared" si="213"/>
        <v>1</v>
      </c>
      <c r="X44" s="91">
        <f t="shared" si="213"/>
        <v>2</v>
      </c>
      <c r="Y44" s="91">
        <f t="shared" si="213"/>
        <v>2</v>
      </c>
      <c r="Z44" s="91">
        <f t="shared" si="213"/>
        <v>0</v>
      </c>
      <c r="AA44" s="91">
        <f t="shared" si="213"/>
        <v>1</v>
      </c>
      <c r="AB44" s="91">
        <f t="shared" si="213"/>
        <v>0</v>
      </c>
      <c r="AC44" s="91">
        <f t="shared" si="213"/>
        <v>0</v>
      </c>
      <c r="AD44" s="91">
        <f t="shared" si="213"/>
        <v>0</v>
      </c>
      <c r="AE44" s="91">
        <f t="shared" si="213"/>
        <v>1</v>
      </c>
      <c r="AF44" s="91">
        <f t="shared" si="213"/>
        <v>0</v>
      </c>
      <c r="AG44" s="91">
        <f t="shared" si="213"/>
        <v>0</v>
      </c>
      <c r="AH44" s="91">
        <f>W44/V44</f>
        <v>0.2</v>
      </c>
      <c r="AI44" s="107">
        <f>(W44+Z44+AA44+AB44)/U44</f>
        <v>0.33333333333333331</v>
      </c>
      <c r="AK44" s="64" t="s">
        <v>75</v>
      </c>
      <c r="AL44" s="65" t="s">
        <v>19</v>
      </c>
      <c r="AM44" s="66">
        <v>1</v>
      </c>
      <c r="AN44" s="65"/>
      <c r="AO44" s="66"/>
      <c r="AP44" s="65">
        <v>1</v>
      </c>
      <c r="AQ44" s="66"/>
      <c r="AR44" s="65"/>
      <c r="AS44" s="66">
        <v>1</v>
      </c>
      <c r="AT44" s="65"/>
      <c r="AU44" s="66"/>
      <c r="AV44" s="66"/>
      <c r="AW44" s="65"/>
      <c r="AX44" s="66"/>
      <c r="AY44" s="65"/>
      <c r="AZ44" s="66"/>
      <c r="BA44" s="67"/>
      <c r="BC44" s="89"/>
      <c r="BD44" s="91" t="s">
        <v>262</v>
      </c>
      <c r="BE44" s="91">
        <v>3</v>
      </c>
      <c r="BF44" s="91">
        <v>1</v>
      </c>
      <c r="BG44" s="91">
        <v>0</v>
      </c>
      <c r="BH44" s="91">
        <v>1</v>
      </c>
      <c r="BI44" s="91"/>
      <c r="BJ44" s="91">
        <v>1</v>
      </c>
      <c r="BK44" s="91">
        <v>1</v>
      </c>
      <c r="BL44" s="91"/>
      <c r="BM44" s="91"/>
      <c r="BN44" s="91"/>
      <c r="BO44" s="91"/>
      <c r="BP44" s="91"/>
      <c r="BQ44" s="91"/>
      <c r="BR44" s="91"/>
      <c r="BS44" s="92"/>
      <c r="BU44" s="64" t="s">
        <v>112</v>
      </c>
      <c r="BV44" s="65" t="s">
        <v>144</v>
      </c>
      <c r="BW44" s="66">
        <v>2</v>
      </c>
      <c r="BX44" s="65">
        <v>1</v>
      </c>
      <c r="BY44" s="66">
        <v>1</v>
      </c>
      <c r="BZ44" s="65"/>
      <c r="CA44" s="66">
        <v>1</v>
      </c>
      <c r="CB44" s="65">
        <v>1</v>
      </c>
      <c r="CC44" s="66"/>
      <c r="CD44" s="65"/>
      <c r="CE44" s="66"/>
      <c r="CF44" s="66"/>
      <c r="CG44" s="65"/>
      <c r="CH44" s="66"/>
      <c r="CI44" s="65"/>
      <c r="CJ44" s="66"/>
      <c r="CK44" s="67"/>
      <c r="CM44" s="98"/>
      <c r="CN44" s="103"/>
      <c r="CO44" s="98"/>
      <c r="CP44" s="103"/>
      <c r="CQ44" s="98"/>
      <c r="CR44" s="103"/>
      <c r="CS44" s="98"/>
      <c r="CT44" s="103"/>
      <c r="CU44" s="98"/>
      <c r="CV44" s="103"/>
      <c r="CW44" s="98"/>
      <c r="CX44" s="98"/>
      <c r="CY44" s="103"/>
      <c r="CZ44" s="98"/>
      <c r="DA44" s="103"/>
      <c r="DB44" s="98"/>
      <c r="DC44" s="104"/>
    </row>
    <row r="45" spans="1:107" ht="19.5" thickBot="1">
      <c r="A45" s="100" t="s">
        <v>16</v>
      </c>
      <c r="B45" s="96"/>
      <c r="C45" s="96">
        <f>SUM(C39:C44)</f>
        <v>15</v>
      </c>
      <c r="D45" s="96">
        <f t="shared" ref="D45" si="214">SUM(D39:D44)</f>
        <v>11</v>
      </c>
      <c r="E45" s="96">
        <f t="shared" ref="E45" si="215">SUM(E39:E44)</f>
        <v>2</v>
      </c>
      <c r="F45" s="96">
        <f t="shared" ref="F45" si="216">SUM(F39:F44)</f>
        <v>2</v>
      </c>
      <c r="G45" s="96">
        <f t="shared" ref="G45" si="217">SUM(G39:G44)</f>
        <v>4</v>
      </c>
      <c r="H45" s="96">
        <f t="shared" ref="H45" si="218">SUM(H39:H44)</f>
        <v>1</v>
      </c>
      <c r="I45" s="96">
        <f t="shared" ref="I45" si="219">SUM(I39:I44)</f>
        <v>3</v>
      </c>
      <c r="J45" s="96">
        <f t="shared" ref="J45" si="220">SUM(J39:J44)</f>
        <v>0</v>
      </c>
      <c r="K45" s="96">
        <f t="shared" ref="K45" si="221">SUM(K39:K44)</f>
        <v>0</v>
      </c>
      <c r="L45" s="96">
        <f t="shared" ref="L45" si="222">SUM(L39:L44)</f>
        <v>0</v>
      </c>
      <c r="M45" s="96">
        <f t="shared" ref="M45" si="223">SUM(M39:M44)</f>
        <v>0</v>
      </c>
      <c r="N45" s="96">
        <f t="shared" ref="N45" si="224">SUM(N39:N44)</f>
        <v>1</v>
      </c>
      <c r="O45" s="96">
        <f t="shared" ref="O45" si="225">SUM(O39:O44)</f>
        <v>2</v>
      </c>
      <c r="P45" s="101">
        <f>E45/D45</f>
        <v>0.18181818181818182</v>
      </c>
      <c r="Q45" s="97">
        <f>(E45+H45+I45+J45)/C45</f>
        <v>0.4</v>
      </c>
      <c r="S45" s="68" t="s">
        <v>56</v>
      </c>
      <c r="T45" s="69" t="s">
        <v>45</v>
      </c>
      <c r="U45" s="68">
        <v>2</v>
      </c>
      <c r="V45" s="69">
        <v>1</v>
      </c>
      <c r="W45" s="68">
        <v>1</v>
      </c>
      <c r="X45" s="69"/>
      <c r="Y45" s="68">
        <v>1</v>
      </c>
      <c r="Z45" s="69"/>
      <c r="AA45" s="68">
        <v>1</v>
      </c>
      <c r="AB45" s="69"/>
      <c r="AC45" s="68"/>
      <c r="AD45" s="68"/>
      <c r="AE45" s="69"/>
      <c r="AF45" s="68"/>
      <c r="AG45" s="69"/>
      <c r="AH45" s="68"/>
      <c r="AI45" s="70"/>
      <c r="AK45" s="83"/>
      <c r="AL45" s="81" t="s">
        <v>45</v>
      </c>
      <c r="AM45" s="77"/>
      <c r="AN45" s="78"/>
      <c r="AO45" s="77"/>
      <c r="AP45" s="78"/>
      <c r="AQ45" s="77"/>
      <c r="AR45" s="78"/>
      <c r="AS45" s="77"/>
      <c r="AT45" s="78"/>
      <c r="AU45" s="77"/>
      <c r="AV45" s="77"/>
      <c r="AW45" s="78"/>
      <c r="AX45" s="77"/>
      <c r="AY45" s="78"/>
      <c r="AZ45" s="77"/>
      <c r="BA45" s="93"/>
      <c r="BC45" s="100" t="s">
        <v>16</v>
      </c>
      <c r="BD45" s="96"/>
      <c r="BE45" s="96">
        <f>SUM(BE39:BE44)</f>
        <v>13</v>
      </c>
      <c r="BF45" s="96">
        <f t="shared" ref="BF45" si="226">SUM(BF39:BF44)</f>
        <v>7</v>
      </c>
      <c r="BG45" s="96">
        <f t="shared" ref="BG45" si="227">SUM(BG39:BG44)</f>
        <v>3</v>
      </c>
      <c r="BH45" s="96">
        <f t="shared" ref="BH45" si="228">SUM(BH39:BH44)</f>
        <v>4</v>
      </c>
      <c r="BI45" s="96">
        <f t="shared" ref="BI45" si="229">SUM(BI39:BI44)</f>
        <v>1</v>
      </c>
      <c r="BJ45" s="96">
        <f t="shared" ref="BJ45" si="230">SUM(BJ39:BJ44)</f>
        <v>1</v>
      </c>
      <c r="BK45" s="96">
        <f t="shared" ref="BK45" si="231">SUM(BK39:BK44)</f>
        <v>5</v>
      </c>
      <c r="BL45" s="96">
        <f t="shared" ref="BL45" si="232">SUM(BL39:BL44)</f>
        <v>0</v>
      </c>
      <c r="BM45" s="96">
        <f t="shared" ref="BM45" si="233">SUM(BM39:BM44)</f>
        <v>0</v>
      </c>
      <c r="BN45" s="96">
        <f t="shared" ref="BN45" si="234">SUM(BN39:BN44)</f>
        <v>0</v>
      </c>
      <c r="BO45" s="96">
        <f t="shared" ref="BO45" si="235">SUM(BO39:BO44)</f>
        <v>0</v>
      </c>
      <c r="BP45" s="96">
        <f t="shared" ref="BP45" si="236">SUM(BP39:BP44)</f>
        <v>0</v>
      </c>
      <c r="BQ45" s="96">
        <f t="shared" ref="BQ45" si="237">SUM(BQ39:BQ44)</f>
        <v>0</v>
      </c>
      <c r="BR45" s="101">
        <f>BG45/BF45</f>
        <v>0.42857142857142855</v>
      </c>
      <c r="BS45" s="102">
        <f>(BG45+BJ45+BK45+BL45)/BE45</f>
        <v>0.69230769230769229</v>
      </c>
      <c r="BU45" s="83"/>
      <c r="BV45" s="78" t="s">
        <v>150</v>
      </c>
      <c r="BW45" s="77">
        <v>2</v>
      </c>
      <c r="BX45" s="78">
        <v>2</v>
      </c>
      <c r="BY45" s="77">
        <v>0</v>
      </c>
      <c r="BZ45" s="78"/>
      <c r="CA45" s="77"/>
      <c r="CB45" s="78"/>
      <c r="CC45" s="77"/>
      <c r="CD45" s="78"/>
      <c r="CE45" s="77"/>
      <c r="CF45" s="77"/>
      <c r="CG45" s="78"/>
      <c r="CH45" s="77"/>
      <c r="CI45" s="78"/>
      <c r="CJ45" s="77"/>
      <c r="CK45" s="93"/>
      <c r="CM45" s="57" t="s">
        <v>16</v>
      </c>
      <c r="CN45" s="91"/>
      <c r="CO45" s="91">
        <f t="shared" ref="CO45:DA45" si="238">SUM(CO40:CO44)</f>
        <v>6</v>
      </c>
      <c r="CP45" s="91">
        <f t="shared" si="238"/>
        <v>4</v>
      </c>
      <c r="CQ45" s="91">
        <f t="shared" si="238"/>
        <v>1</v>
      </c>
      <c r="CR45" s="91">
        <f t="shared" si="238"/>
        <v>0</v>
      </c>
      <c r="CS45" s="91">
        <f t="shared" si="238"/>
        <v>0</v>
      </c>
      <c r="CT45" s="91">
        <f t="shared" si="238"/>
        <v>2</v>
      </c>
      <c r="CU45" s="91">
        <f t="shared" si="238"/>
        <v>0</v>
      </c>
      <c r="CV45" s="91">
        <f t="shared" si="238"/>
        <v>0</v>
      </c>
      <c r="CW45" s="91">
        <f t="shared" si="238"/>
        <v>0</v>
      </c>
      <c r="CX45" s="91">
        <f t="shared" si="238"/>
        <v>0</v>
      </c>
      <c r="CY45" s="91">
        <f t="shared" si="238"/>
        <v>0</v>
      </c>
      <c r="CZ45" s="91">
        <f t="shared" si="238"/>
        <v>0</v>
      </c>
      <c r="DA45" s="91">
        <f t="shared" si="238"/>
        <v>0</v>
      </c>
      <c r="DB45" s="107">
        <f>CQ45/CP45</f>
        <v>0.25</v>
      </c>
      <c r="DC45" s="107">
        <f>(CQ45+CT45+CU45+CV45)/CO45</f>
        <v>0.5</v>
      </c>
    </row>
    <row r="46" spans="1:107" ht="19.5" thickBot="1">
      <c r="A46" s="64" t="s">
        <v>26</v>
      </c>
      <c r="B46" s="65" t="s">
        <v>63</v>
      </c>
      <c r="C46" s="66">
        <v>2</v>
      </c>
      <c r="D46" s="65">
        <v>1</v>
      </c>
      <c r="E46" s="66">
        <v>1</v>
      </c>
      <c r="F46" s="65">
        <v>1</v>
      </c>
      <c r="G46" s="66">
        <v>1</v>
      </c>
      <c r="H46" s="65"/>
      <c r="I46" s="66">
        <v>1</v>
      </c>
      <c r="J46" s="65"/>
      <c r="K46" s="66"/>
      <c r="L46" s="66"/>
      <c r="M46" s="65"/>
      <c r="N46" s="66"/>
      <c r="O46" s="65"/>
      <c r="P46" s="66"/>
      <c r="Q46" s="67"/>
      <c r="S46" s="77"/>
      <c r="T46" s="81" t="s">
        <v>77</v>
      </c>
      <c r="U46" s="77">
        <v>2</v>
      </c>
      <c r="V46" s="78">
        <v>2</v>
      </c>
      <c r="W46" s="77">
        <v>2</v>
      </c>
      <c r="X46" s="82">
        <v>2</v>
      </c>
      <c r="Y46" s="77"/>
      <c r="Z46" s="78"/>
      <c r="AA46" s="77"/>
      <c r="AB46" s="78"/>
      <c r="AC46" s="77"/>
      <c r="AD46" s="77"/>
      <c r="AE46" s="78"/>
      <c r="AF46" s="77"/>
      <c r="AG46" s="78"/>
      <c r="AH46" s="77"/>
      <c r="AI46" s="80"/>
      <c r="AK46" s="100" t="s">
        <v>16</v>
      </c>
      <c r="AL46" s="96"/>
      <c r="AM46" s="96">
        <f t="shared" ref="AM46:AY46" ca="1" si="239">SUM(AM44:AM55)</f>
        <v>1</v>
      </c>
      <c r="AN46" s="96">
        <f t="shared" ca="1" si="239"/>
        <v>0</v>
      </c>
      <c r="AO46" s="96">
        <f t="shared" ca="1" si="239"/>
        <v>0</v>
      </c>
      <c r="AP46" s="96">
        <f t="shared" ca="1" si="239"/>
        <v>1</v>
      </c>
      <c r="AQ46" s="96">
        <f t="shared" ca="1" si="239"/>
        <v>0</v>
      </c>
      <c r="AR46" s="96">
        <f t="shared" ca="1" si="239"/>
        <v>0</v>
      </c>
      <c r="AS46" s="96">
        <f t="shared" ca="1" si="239"/>
        <v>1</v>
      </c>
      <c r="AT46" s="96">
        <f t="shared" ca="1" si="239"/>
        <v>0</v>
      </c>
      <c r="AU46" s="96">
        <f t="shared" ca="1" si="239"/>
        <v>0</v>
      </c>
      <c r="AV46" s="96">
        <f t="shared" ca="1" si="239"/>
        <v>0</v>
      </c>
      <c r="AW46" s="96">
        <f t="shared" ca="1" si="239"/>
        <v>0</v>
      </c>
      <c r="AX46" s="96">
        <f t="shared" ca="1" si="239"/>
        <v>0</v>
      </c>
      <c r="AY46" s="96">
        <f t="shared" ca="1" si="239"/>
        <v>0</v>
      </c>
      <c r="AZ46" s="101" t="e">
        <f ca="1">AO46/AN46</f>
        <v>#DIV/0!</v>
      </c>
      <c r="BA46" s="102">
        <f ca="1">(AO46+AR46+AS46+AT46)/AM46</f>
        <v>1</v>
      </c>
      <c r="BC46" s="71" t="s">
        <v>100</v>
      </c>
      <c r="BD46" s="72" t="s">
        <v>94</v>
      </c>
      <c r="BE46" s="72">
        <v>2</v>
      </c>
      <c r="BF46" s="72">
        <v>2</v>
      </c>
      <c r="BG46" s="72">
        <v>1</v>
      </c>
      <c r="BH46" s="72"/>
      <c r="BI46" s="72"/>
      <c r="BJ46" s="72"/>
      <c r="BK46" s="72"/>
      <c r="BL46" s="72"/>
      <c r="BM46" s="72"/>
      <c r="BN46" s="72"/>
      <c r="BO46" s="72"/>
      <c r="BP46" s="72"/>
      <c r="BQ46" s="72">
        <v>1</v>
      </c>
      <c r="BR46" s="72"/>
      <c r="BS46" s="73"/>
      <c r="BU46" s="105"/>
      <c r="BV46" s="103"/>
      <c r="BW46" s="98"/>
      <c r="BX46" s="103"/>
      <c r="BY46" s="98"/>
      <c r="BZ46" s="103"/>
      <c r="CA46" s="98"/>
      <c r="CB46" s="103"/>
      <c r="CC46" s="98"/>
      <c r="CD46" s="103"/>
      <c r="CE46" s="98"/>
      <c r="CF46" s="98"/>
      <c r="CG46" s="103"/>
      <c r="CH46" s="98"/>
      <c r="CI46" s="103"/>
      <c r="CJ46" s="98"/>
      <c r="CK46" s="106"/>
      <c r="CM46" s="68" t="s">
        <v>126</v>
      </c>
      <c r="CN46" s="69" t="s">
        <v>121</v>
      </c>
      <c r="CO46" s="68">
        <v>1</v>
      </c>
      <c r="CP46" s="69">
        <v>1</v>
      </c>
      <c r="CQ46" s="68">
        <v>1</v>
      </c>
      <c r="CR46" s="69"/>
      <c r="CS46" s="68">
        <v>1</v>
      </c>
      <c r="CT46" s="69"/>
      <c r="CU46" s="68"/>
      <c r="CV46" s="69"/>
      <c r="CW46" s="68"/>
      <c r="CX46" s="68"/>
      <c r="CY46" s="69"/>
      <c r="CZ46" s="68"/>
      <c r="DA46" s="69"/>
      <c r="DB46" s="68"/>
      <c r="DC46" s="70"/>
    </row>
    <row r="47" spans="1:107" ht="19.5" thickBot="1">
      <c r="A47" s="83"/>
      <c r="B47" s="78"/>
      <c r="C47" s="77"/>
      <c r="D47" s="78"/>
      <c r="E47" s="77"/>
      <c r="F47" s="78"/>
      <c r="G47" s="77"/>
      <c r="H47" s="78"/>
      <c r="I47" s="77"/>
      <c r="J47" s="78"/>
      <c r="K47" s="77"/>
      <c r="L47" s="77"/>
      <c r="M47" s="78"/>
      <c r="N47" s="77"/>
      <c r="O47" s="78"/>
      <c r="P47" s="77"/>
      <c r="Q47" s="93"/>
      <c r="S47" s="77"/>
      <c r="T47" s="94"/>
      <c r="U47" s="85"/>
      <c r="V47" s="86"/>
      <c r="W47" s="85"/>
      <c r="X47" s="86"/>
      <c r="Y47" s="85"/>
      <c r="Z47" s="86"/>
      <c r="AA47" s="85"/>
      <c r="AB47" s="86"/>
      <c r="AC47" s="85"/>
      <c r="AD47" s="85"/>
      <c r="AE47" s="86"/>
      <c r="AF47" s="85"/>
      <c r="AG47" s="86"/>
      <c r="AH47" s="85"/>
      <c r="AI47" s="95"/>
      <c r="AK47" s="64" t="s">
        <v>71</v>
      </c>
      <c r="AL47" s="65" t="s">
        <v>19</v>
      </c>
      <c r="AM47" s="66">
        <v>1</v>
      </c>
      <c r="AN47" s="65">
        <v>1</v>
      </c>
      <c r="AO47" s="66">
        <v>0</v>
      </c>
      <c r="AP47" s="65"/>
      <c r="AQ47" s="66"/>
      <c r="AR47" s="65"/>
      <c r="AS47" s="66"/>
      <c r="AT47" s="65"/>
      <c r="AU47" s="66"/>
      <c r="AV47" s="66"/>
      <c r="AW47" s="65"/>
      <c r="AX47" s="66"/>
      <c r="AY47" s="65"/>
      <c r="AZ47" s="66"/>
      <c r="BA47" s="67"/>
      <c r="BC47" s="89"/>
      <c r="BD47" s="91" t="s">
        <v>129</v>
      </c>
      <c r="BE47" s="91">
        <v>3</v>
      </c>
      <c r="BF47" s="91">
        <v>2</v>
      </c>
      <c r="BG47" s="91">
        <v>1</v>
      </c>
      <c r="BH47" s="90">
        <v>2</v>
      </c>
      <c r="BI47" s="91">
        <v>1</v>
      </c>
      <c r="BJ47" s="91"/>
      <c r="BK47" s="91">
        <v>1</v>
      </c>
      <c r="BL47" s="91"/>
      <c r="BM47" s="91"/>
      <c r="BN47" s="91"/>
      <c r="BO47" s="91"/>
      <c r="BP47" s="91"/>
      <c r="BQ47" s="91"/>
      <c r="BR47" s="91"/>
      <c r="BS47" s="92"/>
      <c r="BU47" s="100" t="s">
        <v>16</v>
      </c>
      <c r="BV47" s="96"/>
      <c r="BW47" s="96">
        <f t="shared" ref="BW47:CI47" si="240">SUM(BW44:BW46)</f>
        <v>4</v>
      </c>
      <c r="BX47" s="96">
        <f t="shared" si="240"/>
        <v>3</v>
      </c>
      <c r="BY47" s="96">
        <f t="shared" si="240"/>
        <v>1</v>
      </c>
      <c r="BZ47" s="96">
        <f t="shared" si="240"/>
        <v>0</v>
      </c>
      <c r="CA47" s="96">
        <f t="shared" si="240"/>
        <v>1</v>
      </c>
      <c r="CB47" s="96">
        <f t="shared" si="240"/>
        <v>1</v>
      </c>
      <c r="CC47" s="96">
        <f t="shared" si="240"/>
        <v>0</v>
      </c>
      <c r="CD47" s="96">
        <f t="shared" si="240"/>
        <v>0</v>
      </c>
      <c r="CE47" s="96">
        <f t="shared" si="240"/>
        <v>0</v>
      </c>
      <c r="CF47" s="96">
        <f t="shared" si="240"/>
        <v>0</v>
      </c>
      <c r="CG47" s="96">
        <f t="shared" si="240"/>
        <v>0</v>
      </c>
      <c r="CH47" s="96">
        <f t="shared" si="240"/>
        <v>0</v>
      </c>
      <c r="CI47" s="96">
        <f t="shared" si="240"/>
        <v>0</v>
      </c>
      <c r="CJ47" s="96">
        <f>BY47/BX47</f>
        <v>0.33333333333333331</v>
      </c>
      <c r="CK47" s="97">
        <f>(BY47+CB47+CC47+CD47)/BW47</f>
        <v>0.5</v>
      </c>
      <c r="CM47" s="77"/>
      <c r="CN47" s="78" t="s">
        <v>139</v>
      </c>
      <c r="CO47" s="77">
        <v>3</v>
      </c>
      <c r="CP47" s="78">
        <v>3</v>
      </c>
      <c r="CQ47" s="77">
        <v>1</v>
      </c>
      <c r="CR47" s="78"/>
      <c r="CS47" s="77"/>
      <c r="CT47" s="78"/>
      <c r="CU47" s="77"/>
      <c r="CV47" s="78"/>
      <c r="CW47" s="77"/>
      <c r="CX47" s="77"/>
      <c r="CY47" s="78"/>
      <c r="CZ47" s="77"/>
      <c r="DA47" s="78"/>
      <c r="DB47" s="77"/>
      <c r="DC47" s="80"/>
    </row>
    <row r="48" spans="1:107" ht="19.5" thickBot="1">
      <c r="A48" s="100" t="s">
        <v>16</v>
      </c>
      <c r="B48" s="96"/>
      <c r="C48" s="96">
        <f t="shared" ref="C48:O48" si="241">SUM(C46:C47)</f>
        <v>2</v>
      </c>
      <c r="D48" s="96">
        <f t="shared" si="241"/>
        <v>1</v>
      </c>
      <c r="E48" s="96">
        <f t="shared" si="241"/>
        <v>1</v>
      </c>
      <c r="F48" s="96">
        <f t="shared" si="241"/>
        <v>1</v>
      </c>
      <c r="G48" s="96">
        <f t="shared" si="241"/>
        <v>1</v>
      </c>
      <c r="H48" s="96">
        <f t="shared" si="241"/>
        <v>0</v>
      </c>
      <c r="I48" s="96">
        <f t="shared" si="241"/>
        <v>1</v>
      </c>
      <c r="J48" s="96">
        <f t="shared" si="241"/>
        <v>0</v>
      </c>
      <c r="K48" s="96">
        <f t="shared" si="241"/>
        <v>0</v>
      </c>
      <c r="L48" s="96">
        <f t="shared" si="241"/>
        <v>0</v>
      </c>
      <c r="M48" s="96">
        <f t="shared" si="241"/>
        <v>0</v>
      </c>
      <c r="N48" s="96">
        <f t="shared" si="241"/>
        <v>0</v>
      </c>
      <c r="O48" s="96">
        <f t="shared" si="241"/>
        <v>0</v>
      </c>
      <c r="P48" s="101">
        <f>E48/D48</f>
        <v>1</v>
      </c>
      <c r="Q48" s="102">
        <f>(E48+H48+I48+J48)/C48</f>
        <v>1</v>
      </c>
      <c r="S48" s="77"/>
      <c r="T48" s="81" t="s">
        <v>244</v>
      </c>
      <c r="U48" s="77">
        <v>3</v>
      </c>
      <c r="V48" s="78">
        <v>2</v>
      </c>
      <c r="W48" s="77">
        <v>1</v>
      </c>
      <c r="X48" s="78"/>
      <c r="Y48" s="77"/>
      <c r="Z48" s="82">
        <v>1</v>
      </c>
      <c r="AA48" s="77"/>
      <c r="AB48" s="78"/>
      <c r="AC48" s="77"/>
      <c r="AD48" s="77"/>
      <c r="AE48" s="78"/>
      <c r="AF48" s="77"/>
      <c r="AG48" s="78">
        <v>1</v>
      </c>
      <c r="AH48" s="77"/>
      <c r="AI48" s="80"/>
      <c r="AK48" s="83"/>
      <c r="AL48" s="81" t="s">
        <v>45</v>
      </c>
      <c r="AM48" s="77"/>
      <c r="AN48" s="78"/>
      <c r="AO48" s="77"/>
      <c r="AP48" s="78"/>
      <c r="AQ48" s="77"/>
      <c r="AR48" s="78"/>
      <c r="AS48" s="77"/>
      <c r="AT48" s="78"/>
      <c r="AU48" s="77"/>
      <c r="AV48" s="77"/>
      <c r="AW48" s="78"/>
      <c r="AX48" s="77"/>
      <c r="AY48" s="78"/>
      <c r="AZ48" s="77"/>
      <c r="BA48" s="93"/>
      <c r="BC48" s="89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7"/>
      <c r="BU48" s="64" t="s">
        <v>145</v>
      </c>
      <c r="BV48" s="65" t="s">
        <v>144</v>
      </c>
      <c r="BW48" s="66">
        <v>3</v>
      </c>
      <c r="BX48" s="65">
        <v>3</v>
      </c>
      <c r="BY48" s="66">
        <v>3</v>
      </c>
      <c r="BZ48" s="65">
        <v>2</v>
      </c>
      <c r="CA48" s="66">
        <v>2</v>
      </c>
      <c r="CB48" s="65"/>
      <c r="CC48" s="66"/>
      <c r="CD48" s="65"/>
      <c r="CE48" s="66"/>
      <c r="CF48" s="66"/>
      <c r="CG48" s="65"/>
      <c r="CH48" s="66"/>
      <c r="CI48" s="65">
        <v>1</v>
      </c>
      <c r="CJ48" s="66"/>
      <c r="CK48" s="67"/>
      <c r="CM48" s="77"/>
      <c r="CN48" s="78"/>
      <c r="CO48" s="77"/>
      <c r="CP48" s="78"/>
      <c r="CQ48" s="77"/>
      <c r="CR48" s="78"/>
      <c r="CS48" s="77"/>
      <c r="CT48" s="78"/>
      <c r="CU48" s="77"/>
      <c r="CV48" s="78"/>
      <c r="CW48" s="77"/>
      <c r="CX48" s="77"/>
      <c r="CY48" s="78"/>
      <c r="CZ48" s="77"/>
      <c r="DA48" s="78"/>
      <c r="DB48" s="77"/>
      <c r="DC48" s="80"/>
    </row>
    <row r="49" spans="1:107" ht="19.5" thickBot="1">
      <c r="A49" s="64" t="s">
        <v>27</v>
      </c>
      <c r="B49" s="65" t="s">
        <v>63</v>
      </c>
      <c r="C49" s="66">
        <v>2</v>
      </c>
      <c r="D49" s="65">
        <v>1</v>
      </c>
      <c r="E49" s="66">
        <v>1</v>
      </c>
      <c r="F49" s="65">
        <v>2</v>
      </c>
      <c r="G49" s="66">
        <v>1</v>
      </c>
      <c r="H49" s="65"/>
      <c r="I49" s="66">
        <v>1</v>
      </c>
      <c r="J49" s="65"/>
      <c r="K49" s="66"/>
      <c r="L49" s="66"/>
      <c r="M49" s="65"/>
      <c r="N49" s="66"/>
      <c r="O49" s="65"/>
      <c r="P49" s="66"/>
      <c r="Q49" s="67"/>
      <c r="S49" s="77"/>
      <c r="T49" s="81" t="s">
        <v>240</v>
      </c>
      <c r="U49" s="77">
        <v>2</v>
      </c>
      <c r="V49" s="81">
        <v>2</v>
      </c>
      <c r="W49" s="77">
        <v>1</v>
      </c>
      <c r="X49" s="78"/>
      <c r="Y49" s="77"/>
      <c r="Z49" s="78"/>
      <c r="AA49" s="77"/>
      <c r="AB49" s="78"/>
      <c r="AC49" s="77"/>
      <c r="AD49" s="77"/>
      <c r="AE49" s="78">
        <v>1</v>
      </c>
      <c r="AF49" s="77"/>
      <c r="AG49" s="78"/>
      <c r="AH49" s="77"/>
      <c r="AI49" s="80"/>
      <c r="AK49" s="100" t="s">
        <v>16</v>
      </c>
      <c r="AL49" s="96"/>
      <c r="AM49" s="96">
        <f t="shared" ref="AM49:AY49" ca="1" si="242">SUM(AM47:AM58)</f>
        <v>1</v>
      </c>
      <c r="AN49" s="96">
        <f t="shared" ca="1" si="242"/>
        <v>1</v>
      </c>
      <c r="AO49" s="96">
        <f t="shared" ca="1" si="242"/>
        <v>0</v>
      </c>
      <c r="AP49" s="96">
        <f t="shared" ca="1" si="242"/>
        <v>0</v>
      </c>
      <c r="AQ49" s="96">
        <f t="shared" ca="1" si="242"/>
        <v>0</v>
      </c>
      <c r="AR49" s="96">
        <f t="shared" ca="1" si="242"/>
        <v>0</v>
      </c>
      <c r="AS49" s="96">
        <f t="shared" ca="1" si="242"/>
        <v>0</v>
      </c>
      <c r="AT49" s="96">
        <f t="shared" ca="1" si="242"/>
        <v>0</v>
      </c>
      <c r="AU49" s="96">
        <f t="shared" ca="1" si="242"/>
        <v>0</v>
      </c>
      <c r="AV49" s="96">
        <f t="shared" ca="1" si="242"/>
        <v>0</v>
      </c>
      <c r="AW49" s="96">
        <f t="shared" ca="1" si="242"/>
        <v>0</v>
      </c>
      <c r="AX49" s="96">
        <f t="shared" ca="1" si="242"/>
        <v>0</v>
      </c>
      <c r="AY49" s="96">
        <f t="shared" ca="1" si="242"/>
        <v>0</v>
      </c>
      <c r="AZ49" s="101">
        <f ca="1">AO49/AN49</f>
        <v>0</v>
      </c>
      <c r="BA49" s="102">
        <f ca="1">(AO49+AR49+AS49+AT49)/AM49</f>
        <v>0</v>
      </c>
      <c r="BC49" s="89"/>
      <c r="BD49" s="98" t="s">
        <v>250</v>
      </c>
      <c r="BE49" s="98">
        <v>3</v>
      </c>
      <c r="BF49" s="98">
        <v>3</v>
      </c>
      <c r="BG49" s="98">
        <v>1</v>
      </c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9"/>
      <c r="BU49" s="83"/>
      <c r="BV49" s="78" t="s">
        <v>142</v>
      </c>
      <c r="BW49" s="77">
        <v>2</v>
      </c>
      <c r="BX49" s="78">
        <v>1</v>
      </c>
      <c r="BY49" s="77">
        <v>0</v>
      </c>
      <c r="BZ49" s="82">
        <v>1</v>
      </c>
      <c r="CA49" s="77">
        <v>1</v>
      </c>
      <c r="CB49" s="82">
        <v>1</v>
      </c>
      <c r="CC49" s="77"/>
      <c r="CD49" s="78"/>
      <c r="CE49" s="77"/>
      <c r="CF49" s="77"/>
      <c r="CG49" s="78"/>
      <c r="CH49" s="77"/>
      <c r="CI49" s="78"/>
      <c r="CJ49" s="77"/>
      <c r="CK49" s="93"/>
      <c r="CM49" s="77"/>
      <c r="CN49" s="78" t="s">
        <v>165</v>
      </c>
      <c r="CO49" s="77">
        <v>4</v>
      </c>
      <c r="CP49" s="78">
        <v>2</v>
      </c>
      <c r="CQ49" s="77">
        <v>0</v>
      </c>
      <c r="CR49" s="82">
        <v>1</v>
      </c>
      <c r="CS49" s="77">
        <v>2</v>
      </c>
      <c r="CT49" s="82">
        <v>1</v>
      </c>
      <c r="CU49" s="77">
        <v>1</v>
      </c>
      <c r="CV49" s="78"/>
      <c r="CW49" s="77"/>
      <c r="CX49" s="77"/>
      <c r="CY49" s="78"/>
      <c r="CZ49" s="77"/>
      <c r="DA49" s="78"/>
      <c r="DB49" s="77"/>
      <c r="DC49" s="80"/>
    </row>
    <row r="50" spans="1:107" ht="19.5" thickBot="1">
      <c r="A50" s="83"/>
      <c r="B50" s="78" t="s">
        <v>150</v>
      </c>
      <c r="C50" s="77"/>
      <c r="D50" s="78"/>
      <c r="E50" s="77"/>
      <c r="F50" s="78">
        <v>1</v>
      </c>
      <c r="G50" s="77"/>
      <c r="H50" s="78"/>
      <c r="I50" s="77"/>
      <c r="J50" s="78"/>
      <c r="K50" s="77"/>
      <c r="L50" s="77"/>
      <c r="M50" s="78"/>
      <c r="N50" s="77"/>
      <c r="O50" s="78"/>
      <c r="P50" s="77"/>
      <c r="Q50" s="93"/>
      <c r="S50" s="98"/>
      <c r="T50" s="103"/>
      <c r="U50" s="98"/>
      <c r="V50" s="103"/>
      <c r="W50" s="98"/>
      <c r="X50" s="103"/>
      <c r="Y50" s="98"/>
      <c r="Z50" s="103"/>
      <c r="AA50" s="98"/>
      <c r="AB50" s="103"/>
      <c r="AC50" s="98"/>
      <c r="AD50" s="98"/>
      <c r="AE50" s="103"/>
      <c r="AF50" s="98"/>
      <c r="AG50" s="103"/>
      <c r="AH50" s="98"/>
      <c r="AI50" s="104"/>
      <c r="AK50" s="64" t="s">
        <v>74</v>
      </c>
      <c r="AL50" s="65" t="s">
        <v>63</v>
      </c>
      <c r="AM50" s="66">
        <v>1</v>
      </c>
      <c r="AN50" s="65">
        <v>1</v>
      </c>
      <c r="AO50" s="66">
        <v>0</v>
      </c>
      <c r="AP50" s="65"/>
      <c r="AQ50" s="66"/>
      <c r="AR50" s="65"/>
      <c r="AS50" s="66"/>
      <c r="AT50" s="65"/>
      <c r="AU50" s="66"/>
      <c r="AV50" s="66"/>
      <c r="AW50" s="65"/>
      <c r="AX50" s="66"/>
      <c r="AY50" s="65"/>
      <c r="AZ50" s="66"/>
      <c r="BA50" s="67"/>
      <c r="BC50" s="89"/>
      <c r="BD50" s="91" t="s">
        <v>258</v>
      </c>
      <c r="BE50" s="91">
        <v>2</v>
      </c>
      <c r="BF50" s="91">
        <v>1</v>
      </c>
      <c r="BG50" s="91"/>
      <c r="BH50" s="91"/>
      <c r="BI50" s="91"/>
      <c r="BJ50" s="91">
        <v>1</v>
      </c>
      <c r="BK50" s="91"/>
      <c r="BL50" s="91"/>
      <c r="BM50" s="91"/>
      <c r="BN50" s="91"/>
      <c r="BO50" s="91"/>
      <c r="BP50" s="91"/>
      <c r="BQ50" s="91"/>
      <c r="BR50" s="91"/>
      <c r="BS50" s="92"/>
      <c r="BU50" s="83"/>
      <c r="BV50" s="94" t="s">
        <v>150</v>
      </c>
      <c r="BW50" s="85">
        <v>3</v>
      </c>
      <c r="BX50" s="86">
        <v>1</v>
      </c>
      <c r="BY50" s="85">
        <v>0</v>
      </c>
      <c r="BZ50" s="87">
        <v>2</v>
      </c>
      <c r="CA50" s="85"/>
      <c r="CB50" s="86"/>
      <c r="CC50" s="85">
        <v>2</v>
      </c>
      <c r="CD50" s="86"/>
      <c r="CE50" s="85"/>
      <c r="CF50" s="85"/>
      <c r="CG50" s="86"/>
      <c r="CH50" s="85"/>
      <c r="CI50" s="86"/>
      <c r="CJ50" s="85"/>
      <c r="CK50" s="88"/>
      <c r="CM50" s="77"/>
      <c r="CN50" s="81" t="s">
        <v>167</v>
      </c>
      <c r="CO50" s="77">
        <v>2</v>
      </c>
      <c r="CP50" s="81">
        <v>2</v>
      </c>
      <c r="CQ50" s="77">
        <v>0</v>
      </c>
      <c r="CR50" s="78"/>
      <c r="CS50" s="77"/>
      <c r="CT50" s="78"/>
      <c r="CU50" s="77"/>
      <c r="CV50" s="78"/>
      <c r="CW50" s="77"/>
      <c r="CX50" s="77"/>
      <c r="CY50" s="78"/>
      <c r="CZ50" s="77"/>
      <c r="DA50" s="78"/>
      <c r="DB50" s="77"/>
      <c r="DC50" s="80"/>
    </row>
    <row r="51" spans="1:107" ht="19.5" thickBot="1">
      <c r="A51" s="83"/>
      <c r="B51" s="94"/>
      <c r="C51" s="85"/>
      <c r="D51" s="86"/>
      <c r="E51" s="85"/>
      <c r="F51" s="86"/>
      <c r="G51" s="85"/>
      <c r="H51" s="86"/>
      <c r="I51" s="85"/>
      <c r="J51" s="86"/>
      <c r="K51" s="85"/>
      <c r="L51" s="85"/>
      <c r="M51" s="86"/>
      <c r="N51" s="85"/>
      <c r="O51" s="86"/>
      <c r="P51" s="85"/>
      <c r="Q51" s="88"/>
      <c r="S51" s="57" t="s">
        <v>16</v>
      </c>
      <c r="T51" s="91"/>
      <c r="U51" s="91">
        <f>SUM(U45:U50)</f>
        <v>9</v>
      </c>
      <c r="V51" s="91">
        <f t="shared" ref="V51" si="243">SUM(V45:V50)</f>
        <v>7</v>
      </c>
      <c r="W51" s="91">
        <f t="shared" ref="W51" si="244">SUM(W45:W50)</f>
        <v>5</v>
      </c>
      <c r="X51" s="91">
        <f t="shared" ref="X51" si="245">SUM(X45:X50)</f>
        <v>2</v>
      </c>
      <c r="Y51" s="91">
        <f t="shared" ref="Y51" si="246">SUM(Y45:Y50)</f>
        <v>1</v>
      </c>
      <c r="Z51" s="91">
        <f t="shared" ref="Z51" si="247">SUM(Z45:Z50)</f>
        <v>1</v>
      </c>
      <c r="AA51" s="91">
        <f t="shared" ref="AA51" si="248">SUM(AA45:AA50)</f>
        <v>1</v>
      </c>
      <c r="AB51" s="91">
        <f t="shared" ref="AB51" si="249">SUM(AB45:AB50)</f>
        <v>0</v>
      </c>
      <c r="AC51" s="91">
        <f t="shared" ref="AC51" si="250">SUM(AC45:AC50)</f>
        <v>0</v>
      </c>
      <c r="AD51" s="91">
        <f t="shared" ref="AD51" si="251">SUM(AD45:AD50)</f>
        <v>0</v>
      </c>
      <c r="AE51" s="91">
        <f t="shared" ref="AE51" si="252">SUM(AE45:AE50)</f>
        <v>1</v>
      </c>
      <c r="AF51" s="91">
        <f t="shared" ref="AF51" si="253">SUM(AF45:AF50)</f>
        <v>0</v>
      </c>
      <c r="AG51" s="91">
        <f t="shared" ref="AG51" si="254">SUM(AG45:AG50)</f>
        <v>1</v>
      </c>
      <c r="AH51" s="107">
        <f>W51/V51</f>
        <v>0.7142857142857143</v>
      </c>
      <c r="AI51" s="107">
        <f>(W51+Z51+AA51+AB51)/U51</f>
        <v>0.77777777777777779</v>
      </c>
      <c r="AK51" s="83"/>
      <c r="AL51" s="78" t="s">
        <v>86</v>
      </c>
      <c r="AM51" s="77">
        <v>1</v>
      </c>
      <c r="AN51" s="78">
        <v>0</v>
      </c>
      <c r="AO51" s="77"/>
      <c r="AP51" s="78"/>
      <c r="AQ51" s="77">
        <v>1</v>
      </c>
      <c r="AR51" s="78"/>
      <c r="AS51" s="77">
        <v>1</v>
      </c>
      <c r="AT51" s="78"/>
      <c r="AU51" s="77"/>
      <c r="AV51" s="77"/>
      <c r="AW51" s="78"/>
      <c r="AX51" s="77"/>
      <c r="AY51" s="78"/>
      <c r="AZ51" s="77"/>
      <c r="BA51" s="93"/>
      <c r="BC51" s="89"/>
      <c r="BD51" s="91" t="s">
        <v>262</v>
      </c>
      <c r="BE51" s="91">
        <v>3</v>
      </c>
      <c r="BF51" s="91">
        <v>3</v>
      </c>
      <c r="BG51" s="91">
        <v>1</v>
      </c>
      <c r="BH51" s="91">
        <v>1</v>
      </c>
      <c r="BI51" s="91">
        <v>1</v>
      </c>
      <c r="BJ51" s="91"/>
      <c r="BK51" s="91"/>
      <c r="BL51" s="91"/>
      <c r="BM51" s="91"/>
      <c r="BN51" s="91"/>
      <c r="BO51" s="91"/>
      <c r="BP51" s="91"/>
      <c r="BQ51" s="91"/>
      <c r="BR51" s="91"/>
      <c r="BS51" s="92"/>
      <c r="BU51" s="83"/>
      <c r="BV51" s="78" t="s">
        <v>250</v>
      </c>
      <c r="BW51" s="77">
        <v>2</v>
      </c>
      <c r="BX51" s="78">
        <v>1</v>
      </c>
      <c r="BY51" s="77">
        <v>0</v>
      </c>
      <c r="BZ51" s="78"/>
      <c r="CA51" s="77"/>
      <c r="CB51" s="78"/>
      <c r="CC51" s="77">
        <v>1</v>
      </c>
      <c r="CD51" s="78"/>
      <c r="CE51" s="77"/>
      <c r="CF51" s="77"/>
      <c r="CG51" s="78"/>
      <c r="CH51" s="77"/>
      <c r="CI51" s="78"/>
      <c r="CJ51" s="77"/>
      <c r="CK51" s="93"/>
      <c r="CM51" s="98"/>
      <c r="CN51" s="103"/>
      <c r="CO51" s="98"/>
      <c r="CP51" s="103"/>
      <c r="CQ51" s="98"/>
      <c r="CR51" s="103"/>
      <c r="CS51" s="98"/>
      <c r="CT51" s="103"/>
      <c r="CU51" s="98"/>
      <c r="CV51" s="103"/>
      <c r="CW51" s="98"/>
      <c r="CX51" s="98"/>
      <c r="CY51" s="103"/>
      <c r="CZ51" s="98"/>
      <c r="DA51" s="103"/>
      <c r="DB51" s="98"/>
      <c r="DC51" s="104"/>
    </row>
    <row r="52" spans="1:107" ht="19.5" thickBot="1">
      <c r="A52" s="83"/>
      <c r="B52" s="78" t="s">
        <v>165</v>
      </c>
      <c r="C52" s="77">
        <v>2</v>
      </c>
      <c r="D52" s="78">
        <v>2</v>
      </c>
      <c r="E52" s="77">
        <v>1</v>
      </c>
      <c r="F52" s="82">
        <v>1</v>
      </c>
      <c r="G52" s="77"/>
      <c r="H52" s="78"/>
      <c r="I52" s="77"/>
      <c r="J52" s="78"/>
      <c r="K52" s="77">
        <v>1</v>
      </c>
      <c r="L52" s="77"/>
      <c r="M52" s="78"/>
      <c r="N52" s="77"/>
      <c r="O52" s="78"/>
      <c r="P52" s="77"/>
      <c r="Q52" s="93"/>
      <c r="S52" s="68" t="s">
        <v>57</v>
      </c>
      <c r="T52" s="69"/>
      <c r="U52" s="68">
        <v>2</v>
      </c>
      <c r="V52" s="69">
        <v>1</v>
      </c>
      <c r="W52" s="68">
        <v>0</v>
      </c>
      <c r="X52" s="69"/>
      <c r="Y52" s="68"/>
      <c r="Z52" s="69"/>
      <c r="AA52" s="68">
        <v>1</v>
      </c>
      <c r="AB52" s="69"/>
      <c r="AC52" s="68"/>
      <c r="AD52" s="68"/>
      <c r="AE52" s="69"/>
      <c r="AF52" s="68"/>
      <c r="AG52" s="69"/>
      <c r="AH52" s="68"/>
      <c r="AI52" s="70"/>
      <c r="AK52" s="100" t="s">
        <v>16</v>
      </c>
      <c r="AL52" s="96"/>
      <c r="AM52" s="96">
        <f t="shared" ref="AM52:AY52" ca="1" si="255">SUM(AM50:AM65)</f>
        <v>2</v>
      </c>
      <c r="AN52" s="96">
        <f t="shared" ca="1" si="255"/>
        <v>1</v>
      </c>
      <c r="AO52" s="96">
        <f t="shared" ca="1" si="255"/>
        <v>0</v>
      </c>
      <c r="AP52" s="96">
        <f t="shared" ca="1" si="255"/>
        <v>0</v>
      </c>
      <c r="AQ52" s="96">
        <f t="shared" ca="1" si="255"/>
        <v>1</v>
      </c>
      <c r="AR52" s="96">
        <f t="shared" ca="1" si="255"/>
        <v>0</v>
      </c>
      <c r="AS52" s="96">
        <f t="shared" ca="1" si="255"/>
        <v>1</v>
      </c>
      <c r="AT52" s="96">
        <f t="shared" ca="1" si="255"/>
        <v>0</v>
      </c>
      <c r="AU52" s="96">
        <f t="shared" ca="1" si="255"/>
        <v>0</v>
      </c>
      <c r="AV52" s="96">
        <f t="shared" ca="1" si="255"/>
        <v>0</v>
      </c>
      <c r="AW52" s="96">
        <f t="shared" ca="1" si="255"/>
        <v>0</v>
      </c>
      <c r="AX52" s="96">
        <f t="shared" ca="1" si="255"/>
        <v>0</v>
      </c>
      <c r="AY52" s="96">
        <f t="shared" ca="1" si="255"/>
        <v>0</v>
      </c>
      <c r="AZ52" s="101">
        <f ca="1">AO52/AN52</f>
        <v>0</v>
      </c>
      <c r="BA52" s="102">
        <f ca="1">(AO52+AR52+AS52+AT52)/AM52</f>
        <v>0.5</v>
      </c>
      <c r="BC52" s="100" t="s">
        <v>16</v>
      </c>
      <c r="BD52" s="96"/>
      <c r="BE52" s="96">
        <f>SUM(BE46:BE51)</f>
        <v>13</v>
      </c>
      <c r="BF52" s="96">
        <f t="shared" ref="BF52" si="256">SUM(BF46:BF51)</f>
        <v>11</v>
      </c>
      <c r="BG52" s="96">
        <f t="shared" ref="BG52" si="257">SUM(BG46:BG51)</f>
        <v>4</v>
      </c>
      <c r="BH52" s="96">
        <f t="shared" ref="BH52" si="258">SUM(BH46:BH51)</f>
        <v>3</v>
      </c>
      <c r="BI52" s="96">
        <f t="shared" ref="BI52" si="259">SUM(BI46:BI51)</f>
        <v>2</v>
      </c>
      <c r="BJ52" s="96">
        <f t="shared" ref="BJ52" si="260">SUM(BJ46:BJ51)</f>
        <v>1</v>
      </c>
      <c r="BK52" s="96">
        <f t="shared" ref="BK52" si="261">SUM(BK46:BK51)</f>
        <v>1</v>
      </c>
      <c r="BL52" s="96">
        <f t="shared" ref="BL52" si="262">SUM(BL46:BL51)</f>
        <v>0</v>
      </c>
      <c r="BM52" s="96">
        <f t="shared" ref="BM52" si="263">SUM(BM46:BM51)</f>
        <v>0</v>
      </c>
      <c r="BN52" s="96">
        <f t="shared" ref="BN52" si="264">SUM(BN46:BN51)</f>
        <v>0</v>
      </c>
      <c r="BO52" s="96">
        <f t="shared" ref="BO52" si="265">SUM(BO46:BO51)</f>
        <v>0</v>
      </c>
      <c r="BP52" s="96">
        <f t="shared" ref="BP52" si="266">SUM(BP46:BP51)</f>
        <v>0</v>
      </c>
      <c r="BQ52" s="96">
        <f t="shared" ref="BQ52" si="267">SUM(BQ46:BQ51)</f>
        <v>1</v>
      </c>
      <c r="BR52" s="101">
        <f>BG52/BF52</f>
        <v>0.36363636363636365</v>
      </c>
      <c r="BS52" s="102">
        <f>(BG52+BJ52+BK52+BL52)/BE52</f>
        <v>0.46153846153846156</v>
      </c>
      <c r="BU52" s="83"/>
      <c r="BV52" s="78" t="s">
        <v>121</v>
      </c>
      <c r="BW52" s="77">
        <v>3</v>
      </c>
      <c r="BX52" s="78">
        <v>3</v>
      </c>
      <c r="BY52" s="77">
        <v>1</v>
      </c>
      <c r="BZ52" s="78"/>
      <c r="CA52" s="77"/>
      <c r="CB52" s="78"/>
      <c r="CC52" s="77"/>
      <c r="CD52" s="78"/>
      <c r="CE52" s="77"/>
      <c r="CF52" s="77"/>
      <c r="CG52" s="78"/>
      <c r="CH52" s="77"/>
      <c r="CI52" s="78"/>
      <c r="CJ52" s="77"/>
      <c r="CK52" s="93"/>
      <c r="CM52" s="57" t="s">
        <v>16</v>
      </c>
      <c r="CN52" s="91"/>
      <c r="CO52" s="91">
        <f>SUM(CO46:CO51)</f>
        <v>10</v>
      </c>
      <c r="CP52" s="91">
        <f t="shared" ref="CP52" si="268">SUM(CP46:CP51)</f>
        <v>8</v>
      </c>
      <c r="CQ52" s="91">
        <f t="shared" ref="CQ52" si="269">SUM(CQ46:CQ51)</f>
        <v>2</v>
      </c>
      <c r="CR52" s="91">
        <f t="shared" ref="CR52" si="270">SUM(CR46:CR51)</f>
        <v>1</v>
      </c>
      <c r="CS52" s="91">
        <f t="shared" ref="CS52" si="271">SUM(CS46:CS51)</f>
        <v>3</v>
      </c>
      <c r="CT52" s="91">
        <f t="shared" ref="CT52" si="272">SUM(CT46:CT51)</f>
        <v>1</v>
      </c>
      <c r="CU52" s="91">
        <f t="shared" ref="CU52" si="273">SUM(CU46:CU51)</f>
        <v>1</v>
      </c>
      <c r="CV52" s="91">
        <f t="shared" ref="CV52" si="274">SUM(CV46:CV51)</f>
        <v>0</v>
      </c>
      <c r="CW52" s="91">
        <f t="shared" ref="CW52" si="275">SUM(CW46:CW51)</f>
        <v>0</v>
      </c>
      <c r="CX52" s="91">
        <f t="shared" ref="CX52" si="276">SUM(CX46:CX51)</f>
        <v>0</v>
      </c>
      <c r="CY52" s="91">
        <f t="shared" ref="CY52" si="277">SUM(CY46:CY51)</f>
        <v>0</v>
      </c>
      <c r="CZ52" s="91">
        <f t="shared" ref="CZ52" si="278">SUM(CZ46:CZ51)</f>
        <v>0</v>
      </c>
      <c r="DA52" s="91">
        <f t="shared" ref="DA52" si="279">SUM(DA46:DA51)</f>
        <v>0</v>
      </c>
      <c r="DB52" s="107">
        <f>CQ52/CP52</f>
        <v>0.25</v>
      </c>
      <c r="DC52" s="107">
        <f>(CQ52+CT52+CU52+CV52)/CO52</f>
        <v>0.4</v>
      </c>
    </row>
    <row r="53" spans="1:107" ht="19.5" thickBot="1">
      <c r="A53" s="83"/>
      <c r="B53" s="81" t="s">
        <v>173</v>
      </c>
      <c r="C53" s="77">
        <v>3</v>
      </c>
      <c r="D53" s="78">
        <v>3</v>
      </c>
      <c r="E53" s="77">
        <v>2</v>
      </c>
      <c r="F53" s="82">
        <v>2</v>
      </c>
      <c r="G53" s="77">
        <v>1</v>
      </c>
      <c r="H53" s="78"/>
      <c r="I53" s="77"/>
      <c r="J53" s="78"/>
      <c r="K53" s="77"/>
      <c r="L53" s="77"/>
      <c r="M53" s="78"/>
      <c r="N53" s="77"/>
      <c r="O53" s="78">
        <v>1</v>
      </c>
      <c r="P53" s="77"/>
      <c r="Q53" s="93"/>
      <c r="S53" s="77"/>
      <c r="T53" s="78"/>
      <c r="U53" s="77">
        <v>2</v>
      </c>
      <c r="V53" s="78">
        <v>2</v>
      </c>
      <c r="W53" s="77">
        <v>2</v>
      </c>
      <c r="X53" s="82">
        <v>1</v>
      </c>
      <c r="Y53" s="77">
        <v>1</v>
      </c>
      <c r="Z53" s="78"/>
      <c r="AA53" s="77"/>
      <c r="AB53" s="78"/>
      <c r="AC53" s="77"/>
      <c r="AD53" s="77"/>
      <c r="AE53" s="78"/>
      <c r="AF53" s="77"/>
      <c r="AG53" s="78"/>
      <c r="AH53" s="77"/>
      <c r="AI53" s="80"/>
      <c r="AK53" s="64" t="s">
        <v>76</v>
      </c>
      <c r="AL53" s="65" t="s">
        <v>168</v>
      </c>
      <c r="AM53" s="66">
        <v>1</v>
      </c>
      <c r="AN53" s="65">
        <v>1</v>
      </c>
      <c r="AO53" s="66">
        <v>0</v>
      </c>
      <c r="AP53" s="65"/>
      <c r="AQ53" s="66"/>
      <c r="AR53" s="65"/>
      <c r="AS53" s="66"/>
      <c r="AT53" s="65"/>
      <c r="AU53" s="66"/>
      <c r="AV53" s="66"/>
      <c r="AW53" s="65"/>
      <c r="AX53" s="66"/>
      <c r="AY53" s="65"/>
      <c r="AZ53" s="66"/>
      <c r="BA53" s="67"/>
      <c r="BC53" s="71" t="s">
        <v>101</v>
      </c>
      <c r="BD53" s="72"/>
      <c r="BE53" s="72">
        <v>2</v>
      </c>
      <c r="BF53" s="72">
        <v>1</v>
      </c>
      <c r="BG53" s="72">
        <v>1</v>
      </c>
      <c r="BH53" s="72">
        <v>1</v>
      </c>
      <c r="BI53" s="72">
        <v>1</v>
      </c>
      <c r="BJ53" s="72">
        <v>1</v>
      </c>
      <c r="BK53" s="72"/>
      <c r="BL53" s="72"/>
      <c r="BM53" s="72"/>
      <c r="BN53" s="72"/>
      <c r="BO53" s="72"/>
      <c r="BP53" s="72"/>
      <c r="BQ53" s="72"/>
      <c r="BR53" s="72"/>
      <c r="BS53" s="73"/>
      <c r="BU53" s="100" t="s">
        <v>16</v>
      </c>
      <c r="BV53" s="96"/>
      <c r="BW53" s="96">
        <f t="shared" ref="BW53:CI53" si="280">SUM(BW48:BW52)</f>
        <v>13</v>
      </c>
      <c r="BX53" s="96">
        <f t="shared" si="280"/>
        <v>9</v>
      </c>
      <c r="BY53" s="96">
        <f t="shared" si="280"/>
        <v>4</v>
      </c>
      <c r="BZ53" s="96">
        <f t="shared" si="280"/>
        <v>5</v>
      </c>
      <c r="CA53" s="96">
        <f t="shared" si="280"/>
        <v>3</v>
      </c>
      <c r="CB53" s="96">
        <f t="shared" si="280"/>
        <v>1</v>
      </c>
      <c r="CC53" s="96">
        <f t="shared" si="280"/>
        <v>3</v>
      </c>
      <c r="CD53" s="96">
        <f t="shared" si="280"/>
        <v>0</v>
      </c>
      <c r="CE53" s="96">
        <f t="shared" si="280"/>
        <v>0</v>
      </c>
      <c r="CF53" s="96">
        <f t="shared" si="280"/>
        <v>0</v>
      </c>
      <c r="CG53" s="96">
        <f t="shared" si="280"/>
        <v>0</v>
      </c>
      <c r="CH53" s="96">
        <f t="shared" si="280"/>
        <v>0</v>
      </c>
      <c r="CI53" s="96">
        <f t="shared" si="280"/>
        <v>1</v>
      </c>
      <c r="CJ53" s="101">
        <f>BY53/BX53</f>
        <v>0.44444444444444442</v>
      </c>
      <c r="CK53" s="102">
        <f>(BY53+CB53+CC53+CD53)/BW53</f>
        <v>0.61538461538461542</v>
      </c>
      <c r="CM53" s="68" t="s">
        <v>127</v>
      </c>
      <c r="CN53" s="69" t="s">
        <v>121</v>
      </c>
      <c r="CO53" s="68">
        <v>2</v>
      </c>
      <c r="CP53" s="69">
        <v>2</v>
      </c>
      <c r="CQ53" s="68">
        <v>1</v>
      </c>
      <c r="CR53" s="69"/>
      <c r="CS53" s="68">
        <v>2</v>
      </c>
      <c r="CT53" s="69"/>
      <c r="CU53" s="68"/>
      <c r="CV53" s="69"/>
      <c r="CW53" s="68"/>
      <c r="CX53" s="68"/>
      <c r="CY53" s="69"/>
      <c r="CZ53" s="68"/>
      <c r="DA53" s="69"/>
      <c r="DB53" s="68"/>
      <c r="DC53" s="70"/>
    </row>
    <row r="54" spans="1:107">
      <c r="A54" s="105"/>
      <c r="B54" s="103" t="s">
        <v>240</v>
      </c>
      <c r="C54" s="98">
        <v>2</v>
      </c>
      <c r="D54" s="103">
        <v>2</v>
      </c>
      <c r="E54" s="98"/>
      <c r="F54" s="103"/>
      <c r="G54" s="98"/>
      <c r="H54" s="103"/>
      <c r="I54" s="98"/>
      <c r="J54" s="103"/>
      <c r="K54" s="98"/>
      <c r="L54" s="98"/>
      <c r="M54" s="103"/>
      <c r="N54" s="98"/>
      <c r="O54" s="103"/>
      <c r="P54" s="98"/>
      <c r="Q54" s="106"/>
      <c r="S54" s="77"/>
      <c r="T54" s="78"/>
      <c r="U54" s="77"/>
      <c r="V54" s="78"/>
      <c r="W54" s="77"/>
      <c r="X54" s="78"/>
      <c r="Y54" s="77"/>
      <c r="Z54" s="78"/>
      <c r="AA54" s="77"/>
      <c r="AB54" s="78"/>
      <c r="AC54" s="77"/>
      <c r="AD54" s="77"/>
      <c r="AE54" s="78"/>
      <c r="AF54" s="77"/>
      <c r="AG54" s="78"/>
      <c r="AH54" s="77"/>
      <c r="AI54" s="80"/>
      <c r="AK54" s="83"/>
      <c r="AL54" s="78" t="s">
        <v>86</v>
      </c>
      <c r="AM54" s="77">
        <v>2</v>
      </c>
      <c r="AN54" s="78">
        <v>2</v>
      </c>
      <c r="AO54" s="77">
        <v>1</v>
      </c>
      <c r="AP54" s="78"/>
      <c r="AQ54" s="77">
        <v>1</v>
      </c>
      <c r="AR54" s="78"/>
      <c r="AS54" s="77"/>
      <c r="AT54" s="78"/>
      <c r="AU54" s="77"/>
      <c r="AV54" s="77"/>
      <c r="AW54" s="78"/>
      <c r="AX54" s="77"/>
      <c r="AY54" s="78"/>
      <c r="AZ54" s="77"/>
      <c r="BA54" s="93"/>
      <c r="BC54" s="89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1"/>
      <c r="BP54" s="91"/>
      <c r="BQ54" s="91"/>
      <c r="BR54" s="91"/>
      <c r="BS54" s="92"/>
      <c r="BU54" s="64" t="s">
        <v>146</v>
      </c>
      <c r="BV54" s="65" t="s">
        <v>142</v>
      </c>
      <c r="BW54" s="66">
        <v>2</v>
      </c>
      <c r="BX54" s="65">
        <v>1</v>
      </c>
      <c r="BY54" s="66">
        <v>1</v>
      </c>
      <c r="BZ54" s="65">
        <v>1</v>
      </c>
      <c r="CA54" s="66"/>
      <c r="CB54" s="65"/>
      <c r="CC54" s="66">
        <v>1</v>
      </c>
      <c r="CD54" s="65"/>
      <c r="CE54" s="66"/>
      <c r="CF54" s="66"/>
      <c r="CG54" s="65">
        <v>1</v>
      </c>
      <c r="CH54" s="66"/>
      <c r="CI54" s="65"/>
      <c r="CJ54" s="66"/>
      <c r="CK54" s="67"/>
      <c r="CM54" s="77"/>
      <c r="CN54" s="78"/>
      <c r="CO54" s="77"/>
      <c r="CP54" s="78"/>
      <c r="CQ54" s="77"/>
      <c r="CR54" s="78"/>
      <c r="CS54" s="77"/>
      <c r="CT54" s="78"/>
      <c r="CU54" s="77"/>
      <c r="CV54" s="78"/>
      <c r="CW54" s="77"/>
      <c r="CX54" s="77"/>
      <c r="CY54" s="78"/>
      <c r="CZ54" s="77"/>
      <c r="DA54" s="78"/>
      <c r="DB54" s="77"/>
      <c r="DC54" s="80"/>
    </row>
    <row r="55" spans="1:107" ht="19.5" thickBot="1">
      <c r="A55" s="100" t="s">
        <v>16</v>
      </c>
      <c r="B55" s="96"/>
      <c r="C55" s="96">
        <f>SUM(C49:C54)</f>
        <v>9</v>
      </c>
      <c r="D55" s="96">
        <f t="shared" ref="D55" si="281">SUM(D49:D54)</f>
        <v>8</v>
      </c>
      <c r="E55" s="96">
        <f t="shared" ref="E55" si="282">SUM(E49:E54)</f>
        <v>4</v>
      </c>
      <c r="F55" s="96">
        <f t="shared" ref="F55" si="283">SUM(F49:F54)</f>
        <v>6</v>
      </c>
      <c r="G55" s="96">
        <f t="shared" ref="G55" si="284">SUM(G49:G54)</f>
        <v>2</v>
      </c>
      <c r="H55" s="96">
        <f t="shared" ref="H55" si="285">SUM(H49:H54)</f>
        <v>0</v>
      </c>
      <c r="I55" s="96">
        <f t="shared" ref="I55" si="286">SUM(I49:I54)</f>
        <v>1</v>
      </c>
      <c r="J55" s="96">
        <f t="shared" ref="J55" si="287">SUM(J49:J54)</f>
        <v>0</v>
      </c>
      <c r="K55" s="96">
        <f t="shared" ref="K55" si="288">SUM(K49:K54)</f>
        <v>1</v>
      </c>
      <c r="L55" s="96">
        <f t="shared" ref="L55" si="289">SUM(L49:L54)</f>
        <v>0</v>
      </c>
      <c r="M55" s="96">
        <f t="shared" ref="M55" si="290">SUM(M49:M54)</f>
        <v>0</v>
      </c>
      <c r="N55" s="96">
        <f t="shared" ref="N55" si="291">SUM(N49:N54)</f>
        <v>0</v>
      </c>
      <c r="O55" s="96">
        <f t="shared" ref="O55" si="292">SUM(O49:O54)</f>
        <v>1</v>
      </c>
      <c r="P55" s="101">
        <f>E55/D55</f>
        <v>0.5</v>
      </c>
      <c r="Q55" s="102">
        <f>(E55+H55+I55+J55)/C55</f>
        <v>0.55555555555555558</v>
      </c>
      <c r="S55" s="57" t="s">
        <v>16</v>
      </c>
      <c r="T55" s="91"/>
      <c r="U55" s="91">
        <f t="shared" ref="U55:AG55" ca="1" si="293">SUM(U52:U65)</f>
        <v>4</v>
      </c>
      <c r="V55" s="91">
        <f t="shared" ca="1" si="293"/>
        <v>3</v>
      </c>
      <c r="W55" s="91">
        <f t="shared" ca="1" si="293"/>
        <v>2</v>
      </c>
      <c r="X55" s="91">
        <f t="shared" ca="1" si="293"/>
        <v>1</v>
      </c>
      <c r="Y55" s="91">
        <f t="shared" ca="1" si="293"/>
        <v>1</v>
      </c>
      <c r="Z55" s="91">
        <f t="shared" ca="1" si="293"/>
        <v>0</v>
      </c>
      <c r="AA55" s="91">
        <f t="shared" ca="1" si="293"/>
        <v>1</v>
      </c>
      <c r="AB55" s="91">
        <f t="shared" ca="1" si="293"/>
        <v>0</v>
      </c>
      <c r="AC55" s="91">
        <f t="shared" ca="1" si="293"/>
        <v>0</v>
      </c>
      <c r="AD55" s="91">
        <f t="shared" ca="1" si="293"/>
        <v>0</v>
      </c>
      <c r="AE55" s="91">
        <f t="shared" ca="1" si="293"/>
        <v>0</v>
      </c>
      <c r="AF55" s="91">
        <f t="shared" ca="1" si="293"/>
        <v>0</v>
      </c>
      <c r="AG55" s="91">
        <f t="shared" ca="1" si="293"/>
        <v>0</v>
      </c>
      <c r="AH55" s="107">
        <f ca="1">W55/V55</f>
        <v>0.66666666666666663</v>
      </c>
      <c r="AI55" s="107">
        <f ca="1">(W55+Z55+AA55+AB55)/U55</f>
        <v>0.75</v>
      </c>
      <c r="AK55" s="105"/>
      <c r="AL55" s="103"/>
      <c r="AM55" s="98"/>
      <c r="AN55" s="103"/>
      <c r="AO55" s="98"/>
      <c r="AP55" s="103"/>
      <c r="AQ55" s="98"/>
      <c r="AR55" s="103"/>
      <c r="AS55" s="98"/>
      <c r="AT55" s="103"/>
      <c r="AU55" s="98"/>
      <c r="AV55" s="98"/>
      <c r="AW55" s="103"/>
      <c r="AX55" s="98"/>
      <c r="AY55" s="103"/>
      <c r="AZ55" s="98"/>
      <c r="BA55" s="106"/>
      <c r="BC55" s="100" t="s">
        <v>16</v>
      </c>
      <c r="BD55" s="96"/>
      <c r="BE55" s="96">
        <f t="shared" ref="BE55:BQ55" si="294">SUM(BE53:BE54)</f>
        <v>2</v>
      </c>
      <c r="BF55" s="96">
        <f t="shared" si="294"/>
        <v>1</v>
      </c>
      <c r="BG55" s="96">
        <f t="shared" si="294"/>
        <v>1</v>
      </c>
      <c r="BH55" s="96">
        <f t="shared" si="294"/>
        <v>1</v>
      </c>
      <c r="BI55" s="96">
        <f t="shared" si="294"/>
        <v>1</v>
      </c>
      <c r="BJ55" s="96">
        <f t="shared" si="294"/>
        <v>1</v>
      </c>
      <c r="BK55" s="96">
        <f t="shared" si="294"/>
        <v>0</v>
      </c>
      <c r="BL55" s="96">
        <f t="shared" si="294"/>
        <v>0</v>
      </c>
      <c r="BM55" s="96">
        <f t="shared" si="294"/>
        <v>0</v>
      </c>
      <c r="BN55" s="96">
        <f t="shared" si="294"/>
        <v>0</v>
      </c>
      <c r="BO55" s="96">
        <f t="shared" si="294"/>
        <v>0</v>
      </c>
      <c r="BP55" s="96">
        <f t="shared" si="294"/>
        <v>0</v>
      </c>
      <c r="BQ55" s="96">
        <f t="shared" si="294"/>
        <v>0</v>
      </c>
      <c r="BR55" s="101">
        <f>BG55/BF55</f>
        <v>1</v>
      </c>
      <c r="BS55" s="102">
        <f>(BG55+BJ55+BK55+BL55)/BE55</f>
        <v>1</v>
      </c>
      <c r="BU55" s="105"/>
      <c r="BV55" s="103"/>
      <c r="BW55" s="98"/>
      <c r="BX55" s="103"/>
      <c r="BY55" s="98"/>
      <c r="BZ55" s="103"/>
      <c r="CA55" s="98"/>
      <c r="CB55" s="103"/>
      <c r="CC55" s="98"/>
      <c r="CD55" s="103"/>
      <c r="CE55" s="98"/>
      <c r="CF55" s="98"/>
      <c r="CG55" s="103"/>
      <c r="CH55" s="98"/>
      <c r="CI55" s="103"/>
      <c r="CJ55" s="98"/>
      <c r="CK55" s="106"/>
      <c r="CM55" s="77"/>
      <c r="CN55" s="78" t="s">
        <v>165</v>
      </c>
      <c r="CO55" s="77">
        <v>2</v>
      </c>
      <c r="CP55" s="78">
        <v>1</v>
      </c>
      <c r="CQ55" s="77">
        <v>1</v>
      </c>
      <c r="CR55" s="82">
        <v>2</v>
      </c>
      <c r="CS55" s="77">
        <v>1</v>
      </c>
      <c r="CT55" s="78"/>
      <c r="CU55" s="77">
        <v>1</v>
      </c>
      <c r="CV55" s="78"/>
      <c r="CW55" s="77"/>
      <c r="CX55" s="77"/>
      <c r="CY55" s="78"/>
      <c r="CZ55" s="77"/>
      <c r="DA55" s="78"/>
      <c r="DB55" s="77"/>
      <c r="DC55" s="80"/>
    </row>
    <row r="56" spans="1:107" ht="19.5" thickBot="1">
      <c r="A56" s="64" t="s">
        <v>28</v>
      </c>
      <c r="B56" s="65" t="s">
        <v>63</v>
      </c>
      <c r="C56" s="66">
        <v>2</v>
      </c>
      <c r="D56" s="65"/>
      <c r="E56" s="66"/>
      <c r="F56" s="65">
        <v>2</v>
      </c>
      <c r="G56" s="66">
        <v>1</v>
      </c>
      <c r="H56" s="65"/>
      <c r="I56" s="66">
        <v>1</v>
      </c>
      <c r="J56" s="65">
        <v>1</v>
      </c>
      <c r="K56" s="66"/>
      <c r="L56" s="66"/>
      <c r="M56" s="65"/>
      <c r="N56" s="66"/>
      <c r="O56" s="65"/>
      <c r="P56" s="66"/>
      <c r="Q56" s="67"/>
      <c r="S56" s="68" t="s">
        <v>245</v>
      </c>
      <c r="T56" s="109"/>
      <c r="U56" s="96"/>
      <c r="V56" s="110"/>
      <c r="W56" s="96"/>
      <c r="X56" s="110"/>
      <c r="Y56" s="96"/>
      <c r="Z56" s="110"/>
      <c r="AA56" s="96"/>
      <c r="AB56" s="110"/>
      <c r="AC56" s="96"/>
      <c r="AD56" s="96"/>
      <c r="AE56" s="110"/>
      <c r="AF56" s="96"/>
      <c r="AG56" s="110"/>
      <c r="AH56" s="96"/>
      <c r="AI56" s="113"/>
      <c r="AK56" s="100" t="s">
        <v>16</v>
      </c>
      <c r="AL56" s="96"/>
      <c r="AM56" s="96">
        <f t="shared" ref="AM56:AY56" ca="1" si="295">SUM(AM53:AM74)</f>
        <v>3</v>
      </c>
      <c r="AN56" s="96">
        <f t="shared" ca="1" si="295"/>
        <v>3</v>
      </c>
      <c r="AO56" s="96">
        <f t="shared" ca="1" si="295"/>
        <v>1</v>
      </c>
      <c r="AP56" s="96">
        <f t="shared" ca="1" si="295"/>
        <v>0</v>
      </c>
      <c r="AQ56" s="96">
        <f t="shared" ca="1" si="295"/>
        <v>1</v>
      </c>
      <c r="AR56" s="96">
        <f t="shared" ca="1" si="295"/>
        <v>0</v>
      </c>
      <c r="AS56" s="96">
        <f t="shared" ca="1" si="295"/>
        <v>0</v>
      </c>
      <c r="AT56" s="96">
        <f t="shared" ca="1" si="295"/>
        <v>0</v>
      </c>
      <c r="AU56" s="96">
        <f t="shared" ca="1" si="295"/>
        <v>0</v>
      </c>
      <c r="AV56" s="96">
        <f t="shared" ca="1" si="295"/>
        <v>0</v>
      </c>
      <c r="AW56" s="96">
        <f t="shared" ca="1" si="295"/>
        <v>0</v>
      </c>
      <c r="AX56" s="96">
        <f t="shared" ca="1" si="295"/>
        <v>0</v>
      </c>
      <c r="AY56" s="96">
        <f t="shared" ca="1" si="295"/>
        <v>0</v>
      </c>
      <c r="AZ56" s="101">
        <f ca="1">AO56/AN56</f>
        <v>0.33333333333333331</v>
      </c>
      <c r="BA56" s="102">
        <f ca="1">(AO56+AR56+AS56+AT56)/AM56</f>
        <v>0.33333333333333331</v>
      </c>
      <c r="BC56" s="71" t="s">
        <v>102</v>
      </c>
      <c r="BD56" s="72" t="s">
        <v>94</v>
      </c>
      <c r="BE56" s="72">
        <v>2</v>
      </c>
      <c r="BF56" s="72">
        <v>1</v>
      </c>
      <c r="BG56" s="72">
        <v>0</v>
      </c>
      <c r="BH56" s="72">
        <v>1</v>
      </c>
      <c r="BI56" s="72"/>
      <c r="BJ56" s="72"/>
      <c r="BK56" s="72">
        <v>1</v>
      </c>
      <c r="BL56" s="72"/>
      <c r="BM56" s="72"/>
      <c r="BN56" s="72"/>
      <c r="BO56" s="72"/>
      <c r="BP56" s="72"/>
      <c r="BQ56" s="72"/>
      <c r="BR56" s="72"/>
      <c r="BS56" s="73"/>
      <c r="BU56" s="100" t="s">
        <v>16</v>
      </c>
      <c r="BV56" s="96"/>
      <c r="BW56" s="96">
        <f t="shared" ref="BW56:CI56" si="296">SUM(BW54:BW55)</f>
        <v>2</v>
      </c>
      <c r="BX56" s="96">
        <f t="shared" si="296"/>
        <v>1</v>
      </c>
      <c r="BY56" s="96">
        <f t="shared" si="296"/>
        <v>1</v>
      </c>
      <c r="BZ56" s="96">
        <f t="shared" si="296"/>
        <v>1</v>
      </c>
      <c r="CA56" s="96">
        <f t="shared" si="296"/>
        <v>0</v>
      </c>
      <c r="CB56" s="96">
        <f t="shared" si="296"/>
        <v>0</v>
      </c>
      <c r="CC56" s="96">
        <f t="shared" si="296"/>
        <v>1</v>
      </c>
      <c r="CD56" s="96">
        <f t="shared" si="296"/>
        <v>0</v>
      </c>
      <c r="CE56" s="96">
        <f t="shared" si="296"/>
        <v>0</v>
      </c>
      <c r="CF56" s="96">
        <f t="shared" si="296"/>
        <v>0</v>
      </c>
      <c r="CG56" s="96">
        <f t="shared" si="296"/>
        <v>1</v>
      </c>
      <c r="CH56" s="96">
        <f t="shared" si="296"/>
        <v>0</v>
      </c>
      <c r="CI56" s="96">
        <f t="shared" si="296"/>
        <v>0</v>
      </c>
      <c r="CJ56" s="101">
        <f>BY56/BX56</f>
        <v>1</v>
      </c>
      <c r="CK56" s="102">
        <f>(BY56+CB56+CC56+CD56)/BW56</f>
        <v>1</v>
      </c>
      <c r="CM56" s="77"/>
      <c r="CN56" s="78"/>
      <c r="CO56" s="77"/>
      <c r="CP56" s="78"/>
      <c r="CQ56" s="77"/>
      <c r="CR56" s="78"/>
      <c r="CS56" s="77"/>
      <c r="CT56" s="78"/>
      <c r="CU56" s="77"/>
      <c r="CV56" s="78"/>
      <c r="CW56" s="77"/>
      <c r="CX56" s="77"/>
      <c r="CY56" s="78"/>
      <c r="CZ56" s="77"/>
      <c r="DA56" s="78"/>
      <c r="DB56" s="77"/>
      <c r="DC56" s="80"/>
    </row>
    <row r="57" spans="1:107">
      <c r="A57" s="105"/>
      <c r="B57" s="103"/>
      <c r="C57" s="98"/>
      <c r="D57" s="103"/>
      <c r="E57" s="98"/>
      <c r="F57" s="103"/>
      <c r="G57" s="98"/>
      <c r="H57" s="103"/>
      <c r="I57" s="98"/>
      <c r="J57" s="103"/>
      <c r="K57" s="98"/>
      <c r="L57" s="98"/>
      <c r="M57" s="103"/>
      <c r="N57" s="98"/>
      <c r="O57" s="103"/>
      <c r="P57" s="98"/>
      <c r="Q57" s="106"/>
      <c r="S57" s="77"/>
      <c r="T57" s="78" t="s">
        <v>244</v>
      </c>
      <c r="U57" s="77">
        <v>2</v>
      </c>
      <c r="V57" s="78">
        <v>1</v>
      </c>
      <c r="W57" s="77"/>
      <c r="X57" s="78"/>
      <c r="Y57" s="77"/>
      <c r="Z57" s="78"/>
      <c r="AA57" s="77">
        <v>1</v>
      </c>
      <c r="AB57" s="78"/>
      <c r="AC57" s="77"/>
      <c r="AD57" s="77"/>
      <c r="AE57" s="78"/>
      <c r="AF57" s="77"/>
      <c r="AG57" s="78"/>
      <c r="AH57" s="77"/>
      <c r="AI57" s="80"/>
      <c r="AK57" s="64" t="s">
        <v>87</v>
      </c>
      <c r="AL57" s="65" t="s">
        <v>167</v>
      </c>
      <c r="AM57" s="66">
        <v>2</v>
      </c>
      <c r="AN57" s="65">
        <v>1</v>
      </c>
      <c r="AO57" s="66">
        <v>0</v>
      </c>
      <c r="AP57" s="65">
        <v>1</v>
      </c>
      <c r="AQ57" s="66"/>
      <c r="AR57" s="65"/>
      <c r="AS57" s="66">
        <v>1</v>
      </c>
      <c r="AT57" s="65"/>
      <c r="AU57" s="66"/>
      <c r="AV57" s="66"/>
      <c r="AW57" s="65"/>
      <c r="AX57" s="66"/>
      <c r="AY57" s="65"/>
      <c r="AZ57" s="66"/>
      <c r="BA57" s="67"/>
      <c r="BC57" s="89"/>
      <c r="BD57" s="91" t="s">
        <v>129</v>
      </c>
      <c r="BE57" s="91">
        <v>2</v>
      </c>
      <c r="BF57" s="91">
        <v>1</v>
      </c>
      <c r="BG57" s="91">
        <v>1</v>
      </c>
      <c r="BH57" s="90">
        <v>1</v>
      </c>
      <c r="BI57" s="91">
        <v>2</v>
      </c>
      <c r="BJ57" s="91"/>
      <c r="BK57" s="91">
        <v>1</v>
      </c>
      <c r="BL57" s="91"/>
      <c r="BM57" s="91"/>
      <c r="BN57" s="91"/>
      <c r="BO57" s="91"/>
      <c r="BP57" s="91"/>
      <c r="BQ57" s="91"/>
      <c r="BR57" s="91"/>
      <c r="BS57" s="92"/>
      <c r="BU57" s="64" t="s">
        <v>147</v>
      </c>
      <c r="BV57" s="65" t="s">
        <v>142</v>
      </c>
      <c r="BW57" s="66">
        <v>2</v>
      </c>
      <c r="BX57" s="65">
        <v>2</v>
      </c>
      <c r="BY57" s="66">
        <v>2</v>
      </c>
      <c r="BZ57" s="65">
        <v>2</v>
      </c>
      <c r="CA57" s="66"/>
      <c r="CB57" s="65"/>
      <c r="CC57" s="66"/>
      <c r="CD57" s="65"/>
      <c r="CE57" s="66"/>
      <c r="CF57" s="66"/>
      <c r="CG57" s="65"/>
      <c r="CH57" s="66"/>
      <c r="CI57" s="65"/>
      <c r="CJ57" s="66"/>
      <c r="CK57" s="67"/>
      <c r="CM57" s="98"/>
      <c r="CN57" s="103"/>
      <c r="CO57" s="98"/>
      <c r="CP57" s="103"/>
      <c r="CQ57" s="98"/>
      <c r="CR57" s="103"/>
      <c r="CS57" s="98"/>
      <c r="CT57" s="103"/>
      <c r="CU57" s="98"/>
      <c r="CV57" s="103"/>
      <c r="CW57" s="98"/>
      <c r="CX57" s="98"/>
      <c r="CY57" s="103"/>
      <c r="CZ57" s="98"/>
      <c r="DA57" s="103"/>
      <c r="DB57" s="98"/>
      <c r="DC57" s="104"/>
    </row>
    <row r="58" spans="1:107" ht="19.5" thickBot="1">
      <c r="A58" s="100" t="s">
        <v>16</v>
      </c>
      <c r="B58" s="96"/>
      <c r="C58" s="96">
        <f t="shared" ref="C58:O58" si="297">SUM(C56:C57)</f>
        <v>2</v>
      </c>
      <c r="D58" s="96">
        <f t="shared" si="297"/>
        <v>0</v>
      </c>
      <c r="E58" s="96">
        <f t="shared" si="297"/>
        <v>0</v>
      </c>
      <c r="F58" s="96">
        <f t="shared" si="297"/>
        <v>2</v>
      </c>
      <c r="G58" s="96">
        <f t="shared" si="297"/>
        <v>1</v>
      </c>
      <c r="H58" s="96">
        <f t="shared" si="297"/>
        <v>0</v>
      </c>
      <c r="I58" s="96">
        <f t="shared" si="297"/>
        <v>1</v>
      </c>
      <c r="J58" s="96">
        <f t="shared" si="297"/>
        <v>1</v>
      </c>
      <c r="K58" s="96">
        <f t="shared" si="297"/>
        <v>0</v>
      </c>
      <c r="L58" s="96">
        <f t="shared" si="297"/>
        <v>0</v>
      </c>
      <c r="M58" s="96">
        <f t="shared" si="297"/>
        <v>0</v>
      </c>
      <c r="N58" s="96">
        <f t="shared" si="297"/>
        <v>0</v>
      </c>
      <c r="O58" s="96">
        <f t="shared" si="297"/>
        <v>0</v>
      </c>
      <c r="P58" s="96" t="e">
        <f>E58/D58</f>
        <v>#DIV/0!</v>
      </c>
      <c r="Q58" s="102">
        <f>(E58+H58+I58+J58)/C58</f>
        <v>1</v>
      </c>
      <c r="S58" s="77"/>
      <c r="T58" s="78"/>
      <c r="U58" s="77"/>
      <c r="V58" s="78"/>
      <c r="W58" s="77"/>
      <c r="X58" s="78"/>
      <c r="Y58" s="77"/>
      <c r="Z58" s="78"/>
      <c r="AA58" s="77"/>
      <c r="AB58" s="78"/>
      <c r="AC58" s="77"/>
      <c r="AD58" s="77"/>
      <c r="AE58" s="78"/>
      <c r="AF58" s="77"/>
      <c r="AG58" s="78"/>
      <c r="AH58" s="77"/>
      <c r="AI58" s="80"/>
      <c r="AK58" s="83"/>
      <c r="AL58" s="94"/>
      <c r="AM58" s="85"/>
      <c r="AN58" s="86"/>
      <c r="AO58" s="85"/>
      <c r="AP58" s="86"/>
      <c r="AQ58" s="85"/>
      <c r="AR58" s="86"/>
      <c r="AS58" s="85"/>
      <c r="AT58" s="86"/>
      <c r="AU58" s="85"/>
      <c r="AV58" s="85"/>
      <c r="AW58" s="86"/>
      <c r="AX58" s="85"/>
      <c r="AY58" s="86"/>
      <c r="AZ58" s="85"/>
      <c r="BA58" s="88"/>
      <c r="BC58" s="89"/>
      <c r="BD58" s="91" t="s">
        <v>45</v>
      </c>
      <c r="BE58" s="91">
        <v>1</v>
      </c>
      <c r="BF58" s="91"/>
      <c r="BG58" s="91"/>
      <c r="BH58" s="91">
        <v>1</v>
      </c>
      <c r="BI58" s="91">
        <v>1</v>
      </c>
      <c r="BJ58" s="91"/>
      <c r="BK58" s="91">
        <v>1</v>
      </c>
      <c r="BL58" s="91"/>
      <c r="BM58" s="91"/>
      <c r="BN58" s="91"/>
      <c r="BO58" s="91"/>
      <c r="BP58" s="91"/>
      <c r="BQ58" s="91"/>
      <c r="BR58" s="91"/>
      <c r="BS58" s="92"/>
      <c r="BU58" s="83"/>
      <c r="BV58" s="94"/>
      <c r="BW58" s="85"/>
      <c r="BX58" s="86"/>
      <c r="BY58" s="85"/>
      <c r="BZ58" s="86"/>
      <c r="CA58" s="85"/>
      <c r="CB58" s="86"/>
      <c r="CC58" s="85"/>
      <c r="CD58" s="86"/>
      <c r="CE58" s="85"/>
      <c r="CF58" s="85"/>
      <c r="CG58" s="86"/>
      <c r="CH58" s="85"/>
      <c r="CI58" s="86"/>
      <c r="CJ58" s="85"/>
      <c r="CK58" s="88"/>
      <c r="CM58" s="57" t="s">
        <v>16</v>
      </c>
      <c r="CN58" s="91"/>
      <c r="CO58" s="91">
        <f t="shared" ref="CO58:DA58" si="298">SUM(CO53:CO57)</f>
        <v>4</v>
      </c>
      <c r="CP58" s="91">
        <f t="shared" si="298"/>
        <v>3</v>
      </c>
      <c r="CQ58" s="91">
        <f t="shared" si="298"/>
        <v>2</v>
      </c>
      <c r="CR58" s="91">
        <f t="shared" si="298"/>
        <v>2</v>
      </c>
      <c r="CS58" s="91">
        <f t="shared" si="298"/>
        <v>3</v>
      </c>
      <c r="CT58" s="91">
        <f t="shared" si="298"/>
        <v>0</v>
      </c>
      <c r="CU58" s="91">
        <f t="shared" si="298"/>
        <v>1</v>
      </c>
      <c r="CV58" s="91">
        <f t="shared" si="298"/>
        <v>0</v>
      </c>
      <c r="CW58" s="91">
        <f t="shared" si="298"/>
        <v>0</v>
      </c>
      <c r="CX58" s="91">
        <f t="shared" si="298"/>
        <v>0</v>
      </c>
      <c r="CY58" s="91">
        <f t="shared" si="298"/>
        <v>0</v>
      </c>
      <c r="CZ58" s="91">
        <f t="shared" si="298"/>
        <v>0</v>
      </c>
      <c r="DA58" s="91">
        <f t="shared" si="298"/>
        <v>0</v>
      </c>
      <c r="DB58" s="107">
        <f>CQ58/CP58</f>
        <v>0.66666666666666663</v>
      </c>
      <c r="DC58" s="107">
        <f>(CQ58+CT58+CU58+CV58)/CO58</f>
        <v>0.75</v>
      </c>
    </row>
    <row r="59" spans="1:107">
      <c r="A59" s="64" t="s">
        <v>83</v>
      </c>
      <c r="B59" s="65" t="s">
        <v>77</v>
      </c>
      <c r="C59" s="66">
        <v>4</v>
      </c>
      <c r="D59" s="65">
        <v>2</v>
      </c>
      <c r="E59" s="66">
        <v>1</v>
      </c>
      <c r="F59" s="65">
        <v>3</v>
      </c>
      <c r="G59" s="66"/>
      <c r="H59" s="65"/>
      <c r="I59" s="66">
        <v>1</v>
      </c>
      <c r="J59" s="65">
        <v>1</v>
      </c>
      <c r="K59" s="66"/>
      <c r="L59" s="66"/>
      <c r="M59" s="65"/>
      <c r="N59" s="66"/>
      <c r="O59" s="65"/>
      <c r="P59" s="66"/>
      <c r="Q59" s="67"/>
      <c r="S59" s="57" t="s">
        <v>16</v>
      </c>
      <c r="T59" s="91"/>
      <c r="U59" s="91">
        <f t="shared" ref="U59:AG59" ca="1" si="299">SUM(U56:U69)</f>
        <v>2</v>
      </c>
      <c r="V59" s="91">
        <f t="shared" ca="1" si="299"/>
        <v>1</v>
      </c>
      <c r="W59" s="91">
        <f t="shared" ca="1" si="299"/>
        <v>0</v>
      </c>
      <c r="X59" s="91">
        <f t="shared" ca="1" si="299"/>
        <v>0</v>
      </c>
      <c r="Y59" s="91">
        <f t="shared" ca="1" si="299"/>
        <v>0</v>
      </c>
      <c r="Z59" s="91">
        <f t="shared" ca="1" si="299"/>
        <v>0</v>
      </c>
      <c r="AA59" s="91">
        <f t="shared" ca="1" si="299"/>
        <v>1</v>
      </c>
      <c r="AB59" s="91">
        <f t="shared" ca="1" si="299"/>
        <v>0</v>
      </c>
      <c r="AC59" s="91">
        <f t="shared" ca="1" si="299"/>
        <v>0</v>
      </c>
      <c r="AD59" s="91">
        <f t="shared" ca="1" si="299"/>
        <v>0</v>
      </c>
      <c r="AE59" s="91">
        <f t="shared" ca="1" si="299"/>
        <v>0</v>
      </c>
      <c r="AF59" s="91">
        <f t="shared" ca="1" si="299"/>
        <v>0</v>
      </c>
      <c r="AG59" s="91">
        <f t="shared" ca="1" si="299"/>
        <v>0</v>
      </c>
      <c r="AH59" s="91">
        <f ca="1">W59/V59</f>
        <v>0</v>
      </c>
      <c r="AI59" s="91">
        <f ca="1">(W59+Z59+AA59+AB59)/U59</f>
        <v>0.5</v>
      </c>
      <c r="AK59" s="83"/>
      <c r="AL59" s="78" t="s">
        <v>167</v>
      </c>
      <c r="AM59" s="77">
        <v>2</v>
      </c>
      <c r="AN59" s="78">
        <v>2</v>
      </c>
      <c r="AO59" s="77">
        <v>0</v>
      </c>
      <c r="AP59" s="78"/>
      <c r="AQ59" s="77"/>
      <c r="AR59" s="78"/>
      <c r="AS59" s="77"/>
      <c r="AT59" s="78"/>
      <c r="AU59" s="77">
        <v>1</v>
      </c>
      <c r="AV59" s="77"/>
      <c r="AW59" s="78"/>
      <c r="AX59" s="77"/>
      <c r="AY59" s="78"/>
      <c r="AZ59" s="77"/>
      <c r="BA59" s="93"/>
      <c r="BC59" s="89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2"/>
      <c r="BU59" s="83"/>
      <c r="BV59" s="78" t="s">
        <v>250</v>
      </c>
      <c r="BW59" s="77">
        <v>2</v>
      </c>
      <c r="BX59" s="78">
        <v>2</v>
      </c>
      <c r="BY59" s="77"/>
      <c r="BZ59" s="78"/>
      <c r="CA59" s="77"/>
      <c r="CB59" s="78"/>
      <c r="CC59" s="77"/>
      <c r="CD59" s="78"/>
      <c r="CE59" s="77"/>
      <c r="CF59" s="77"/>
      <c r="CG59" s="78"/>
      <c r="CH59" s="77"/>
      <c r="CI59" s="78"/>
      <c r="CJ59" s="77"/>
      <c r="CK59" s="93"/>
      <c r="CM59" s="68" t="s">
        <v>128</v>
      </c>
      <c r="CN59" s="69" t="s">
        <v>121</v>
      </c>
      <c r="CO59" s="68">
        <v>2</v>
      </c>
      <c r="CP59" s="69">
        <v>2</v>
      </c>
      <c r="CQ59" s="68"/>
      <c r="CR59" s="69"/>
      <c r="CS59" s="68"/>
      <c r="CT59" s="69"/>
      <c r="CU59" s="68"/>
      <c r="CV59" s="69"/>
      <c r="CW59" s="68">
        <v>1</v>
      </c>
      <c r="CX59" s="68"/>
      <c r="CY59" s="69"/>
      <c r="CZ59" s="68"/>
      <c r="DA59" s="69"/>
      <c r="DB59" s="68"/>
      <c r="DC59" s="70"/>
    </row>
    <row r="60" spans="1:107" ht="19.5" thickBot="1">
      <c r="A60" s="83"/>
      <c r="B60" s="78" t="s">
        <v>139</v>
      </c>
      <c r="C60" s="77">
        <v>3</v>
      </c>
      <c r="D60" s="78">
        <v>1</v>
      </c>
      <c r="E60" s="77">
        <v>0</v>
      </c>
      <c r="F60" s="78"/>
      <c r="G60" s="77"/>
      <c r="H60" s="82">
        <v>2</v>
      </c>
      <c r="I60" s="77"/>
      <c r="J60" s="78"/>
      <c r="K60" s="77"/>
      <c r="L60" s="77"/>
      <c r="M60" s="78"/>
      <c r="N60" s="77"/>
      <c r="O60" s="78"/>
      <c r="P60" s="77"/>
      <c r="Q60" s="93"/>
      <c r="S60" s="68" t="s">
        <v>246</v>
      </c>
      <c r="T60" s="109"/>
      <c r="U60" s="96"/>
      <c r="V60" s="110"/>
      <c r="W60" s="96"/>
      <c r="X60" s="110"/>
      <c r="Y60" s="96"/>
      <c r="Z60" s="110"/>
      <c r="AA60" s="96"/>
      <c r="AB60" s="110"/>
      <c r="AC60" s="96"/>
      <c r="AD60" s="96"/>
      <c r="AE60" s="110"/>
      <c r="AF60" s="96"/>
      <c r="AG60" s="110"/>
      <c r="AH60" s="96"/>
      <c r="AI60" s="113"/>
      <c r="AK60" s="83"/>
      <c r="AL60" s="78" t="s">
        <v>173</v>
      </c>
      <c r="AM60" s="77">
        <v>2</v>
      </c>
      <c r="AN60" s="78">
        <v>2</v>
      </c>
      <c r="AO60" s="77">
        <v>1</v>
      </c>
      <c r="AP60" s="82">
        <v>1</v>
      </c>
      <c r="AQ60" s="77"/>
      <c r="AR60" s="78"/>
      <c r="AS60" s="77"/>
      <c r="AT60" s="78"/>
      <c r="AU60" s="77"/>
      <c r="AV60" s="77"/>
      <c r="AW60" s="78"/>
      <c r="AX60" s="77"/>
      <c r="AY60" s="78"/>
      <c r="AZ60" s="77"/>
      <c r="BA60" s="93"/>
      <c r="BC60" s="100" t="s">
        <v>16</v>
      </c>
      <c r="BD60" s="96"/>
      <c r="BE60" s="96">
        <f t="shared" ref="BE60:BQ60" si="300">SUM(BE56:BE59)</f>
        <v>5</v>
      </c>
      <c r="BF60" s="96">
        <f t="shared" si="300"/>
        <v>2</v>
      </c>
      <c r="BG60" s="96">
        <f t="shared" si="300"/>
        <v>1</v>
      </c>
      <c r="BH60" s="96">
        <f t="shared" si="300"/>
        <v>3</v>
      </c>
      <c r="BI60" s="96">
        <f t="shared" si="300"/>
        <v>3</v>
      </c>
      <c r="BJ60" s="96">
        <f t="shared" si="300"/>
        <v>0</v>
      </c>
      <c r="BK60" s="96">
        <f t="shared" si="300"/>
        <v>3</v>
      </c>
      <c r="BL60" s="96">
        <f t="shared" si="300"/>
        <v>0</v>
      </c>
      <c r="BM60" s="96">
        <f t="shared" si="300"/>
        <v>0</v>
      </c>
      <c r="BN60" s="96">
        <f t="shared" si="300"/>
        <v>0</v>
      </c>
      <c r="BO60" s="96">
        <f t="shared" si="300"/>
        <v>0</v>
      </c>
      <c r="BP60" s="96">
        <f t="shared" si="300"/>
        <v>0</v>
      </c>
      <c r="BQ60" s="96">
        <f t="shared" si="300"/>
        <v>0</v>
      </c>
      <c r="BR60" s="101">
        <f>BG60/BF60</f>
        <v>0.5</v>
      </c>
      <c r="BS60" s="102">
        <f>(BG60+BJ60+BK60+BL60)/BE60</f>
        <v>0.8</v>
      </c>
      <c r="BU60" s="83"/>
      <c r="BV60" s="78" t="s">
        <v>261</v>
      </c>
      <c r="BW60" s="77">
        <v>3</v>
      </c>
      <c r="BX60" s="78">
        <v>3</v>
      </c>
      <c r="BY60" s="77">
        <v>0</v>
      </c>
      <c r="BZ60" s="78">
        <v>1</v>
      </c>
      <c r="CA60" s="77"/>
      <c r="CB60" s="78"/>
      <c r="CC60" s="77"/>
      <c r="CD60" s="78"/>
      <c r="CE60" s="77"/>
      <c r="CF60" s="77"/>
      <c r="CG60" s="78"/>
      <c r="CH60" s="77"/>
      <c r="CI60" s="78"/>
      <c r="CJ60" s="77"/>
      <c r="CK60" s="93"/>
      <c r="CM60" s="77"/>
      <c r="CN60" s="78" t="s">
        <v>139</v>
      </c>
      <c r="CO60" s="77">
        <v>2</v>
      </c>
      <c r="CP60" s="78">
        <v>1</v>
      </c>
      <c r="CQ60" s="77">
        <v>0</v>
      </c>
      <c r="CR60" s="82">
        <v>1</v>
      </c>
      <c r="CS60" s="77"/>
      <c r="CT60" s="78"/>
      <c r="CU60" s="77"/>
      <c r="CV60" s="78">
        <v>1</v>
      </c>
      <c r="CW60" s="77"/>
      <c r="CX60" s="77">
        <v>1</v>
      </c>
      <c r="CY60" s="78"/>
      <c r="CZ60" s="77"/>
      <c r="DA60" s="78"/>
      <c r="DB60" s="77"/>
      <c r="DC60" s="80"/>
    </row>
    <row r="61" spans="1:107" ht="19.5" thickBot="1">
      <c r="A61" s="83"/>
      <c r="B61" s="94"/>
      <c r="C61" s="85"/>
      <c r="D61" s="86"/>
      <c r="E61" s="85"/>
      <c r="F61" s="86"/>
      <c r="G61" s="85"/>
      <c r="H61" s="86"/>
      <c r="I61" s="85"/>
      <c r="J61" s="86"/>
      <c r="K61" s="85"/>
      <c r="L61" s="85"/>
      <c r="M61" s="86"/>
      <c r="N61" s="85"/>
      <c r="O61" s="86"/>
      <c r="P61" s="85"/>
      <c r="Q61" s="88"/>
      <c r="S61" s="77"/>
      <c r="T61" s="78" t="s">
        <v>244</v>
      </c>
      <c r="U61" s="77">
        <v>2</v>
      </c>
      <c r="V61" s="78">
        <v>1</v>
      </c>
      <c r="W61" s="77"/>
      <c r="X61" s="78"/>
      <c r="Y61" s="77">
        <v>1</v>
      </c>
      <c r="Z61" s="78"/>
      <c r="AA61" s="77">
        <v>1</v>
      </c>
      <c r="AB61" s="78"/>
      <c r="AC61" s="77"/>
      <c r="AD61" s="77"/>
      <c r="AE61" s="78"/>
      <c r="AF61" s="77"/>
      <c r="AG61" s="78"/>
      <c r="AH61" s="77"/>
      <c r="AI61" s="80"/>
      <c r="AK61" s="105"/>
      <c r="AL61" s="103"/>
      <c r="AM61" s="98"/>
      <c r="AN61" s="103"/>
      <c r="AO61" s="98"/>
      <c r="AP61" s="103"/>
      <c r="AQ61" s="98"/>
      <c r="AR61" s="103"/>
      <c r="AS61" s="98"/>
      <c r="AT61" s="103"/>
      <c r="AU61" s="98"/>
      <c r="AV61" s="98"/>
      <c r="AW61" s="103"/>
      <c r="AX61" s="98"/>
      <c r="AY61" s="103"/>
      <c r="AZ61" s="98"/>
      <c r="BA61" s="106"/>
      <c r="BB61" s="74"/>
      <c r="BC61" s="71" t="s">
        <v>130</v>
      </c>
      <c r="BD61" s="72" t="s">
        <v>129</v>
      </c>
      <c r="BE61" s="72">
        <v>2</v>
      </c>
      <c r="BF61" s="72">
        <v>1</v>
      </c>
      <c r="BG61" s="72">
        <v>1</v>
      </c>
      <c r="BH61" s="72">
        <v>1</v>
      </c>
      <c r="BI61" s="72">
        <v>1</v>
      </c>
      <c r="BJ61" s="72"/>
      <c r="BK61" s="72">
        <v>1</v>
      </c>
      <c r="BL61" s="72"/>
      <c r="BM61" s="72"/>
      <c r="BN61" s="72"/>
      <c r="BO61" s="72"/>
      <c r="BP61" s="72"/>
      <c r="BQ61" s="72"/>
      <c r="BR61" s="72"/>
      <c r="BS61" s="73"/>
      <c r="BU61" s="105"/>
      <c r="BV61" s="103"/>
      <c r="BW61" s="98"/>
      <c r="BX61" s="103"/>
      <c r="BY61" s="98"/>
      <c r="BZ61" s="103"/>
      <c r="CA61" s="98"/>
      <c r="CB61" s="103"/>
      <c r="CC61" s="98"/>
      <c r="CD61" s="103"/>
      <c r="CE61" s="98"/>
      <c r="CF61" s="98"/>
      <c r="CG61" s="103"/>
      <c r="CH61" s="98"/>
      <c r="CI61" s="103"/>
      <c r="CJ61" s="98"/>
      <c r="CK61" s="106"/>
      <c r="CM61" s="77"/>
      <c r="CN61" s="78"/>
      <c r="CO61" s="77"/>
      <c r="CP61" s="78"/>
      <c r="CQ61" s="77"/>
      <c r="CR61" s="78"/>
      <c r="CS61" s="77"/>
      <c r="CT61" s="78"/>
      <c r="CU61" s="77"/>
      <c r="CV61" s="78"/>
      <c r="CW61" s="77"/>
      <c r="CX61" s="77"/>
      <c r="CY61" s="78"/>
      <c r="CZ61" s="77"/>
      <c r="DA61" s="78"/>
      <c r="DB61" s="77"/>
      <c r="DC61" s="80"/>
    </row>
    <row r="62" spans="1:107" ht="19.5" thickBot="1">
      <c r="A62" s="83"/>
      <c r="B62" s="78" t="s">
        <v>165</v>
      </c>
      <c r="C62" s="77">
        <v>2</v>
      </c>
      <c r="D62" s="78"/>
      <c r="E62" s="77"/>
      <c r="F62" s="78"/>
      <c r="G62" s="77">
        <v>1</v>
      </c>
      <c r="H62" s="78"/>
      <c r="I62" s="77">
        <v>2</v>
      </c>
      <c r="J62" s="78"/>
      <c r="K62" s="77"/>
      <c r="L62" s="77"/>
      <c r="M62" s="78"/>
      <c r="N62" s="77"/>
      <c r="O62" s="78"/>
      <c r="P62" s="77"/>
      <c r="Q62" s="93"/>
      <c r="S62" s="77"/>
      <c r="T62" s="78" t="s">
        <v>240</v>
      </c>
      <c r="U62" s="77">
        <v>2</v>
      </c>
      <c r="V62" s="78">
        <v>1</v>
      </c>
      <c r="W62" s="77">
        <v>1</v>
      </c>
      <c r="X62" s="78"/>
      <c r="Y62" s="77"/>
      <c r="Z62" s="78"/>
      <c r="AA62" s="77"/>
      <c r="AB62" s="78">
        <v>1</v>
      </c>
      <c r="AC62" s="77"/>
      <c r="AD62" s="77"/>
      <c r="AE62" s="78"/>
      <c r="AF62" s="77"/>
      <c r="AG62" s="78"/>
      <c r="AH62" s="77"/>
      <c r="AI62" s="80"/>
      <c r="AK62" s="100" t="s">
        <v>16</v>
      </c>
      <c r="AL62" s="96"/>
      <c r="AM62" s="96">
        <f t="shared" ref="AM62:AY62" si="301">SUM(AM57:AM61)</f>
        <v>6</v>
      </c>
      <c r="AN62" s="96">
        <f t="shared" si="301"/>
        <v>5</v>
      </c>
      <c r="AO62" s="96">
        <f t="shared" si="301"/>
        <v>1</v>
      </c>
      <c r="AP62" s="96">
        <f t="shared" si="301"/>
        <v>2</v>
      </c>
      <c r="AQ62" s="96">
        <f t="shared" si="301"/>
        <v>0</v>
      </c>
      <c r="AR62" s="96">
        <f t="shared" si="301"/>
        <v>0</v>
      </c>
      <c r="AS62" s="96">
        <f t="shared" si="301"/>
        <v>1</v>
      </c>
      <c r="AT62" s="96">
        <f t="shared" si="301"/>
        <v>0</v>
      </c>
      <c r="AU62" s="96">
        <f t="shared" si="301"/>
        <v>1</v>
      </c>
      <c r="AV62" s="96">
        <f t="shared" si="301"/>
        <v>0</v>
      </c>
      <c r="AW62" s="96">
        <f t="shared" si="301"/>
        <v>0</v>
      </c>
      <c r="AX62" s="96">
        <f t="shared" si="301"/>
        <v>0</v>
      </c>
      <c r="AY62" s="96">
        <f t="shared" si="301"/>
        <v>0</v>
      </c>
      <c r="AZ62" s="101">
        <f>AO62/AN62</f>
        <v>0.2</v>
      </c>
      <c r="BA62" s="102">
        <f>(AO62+AR62+AS62+AT62)/AM62</f>
        <v>0.33333333333333331</v>
      </c>
      <c r="BC62" s="89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2"/>
      <c r="BU62" s="100" t="s">
        <v>16</v>
      </c>
      <c r="BV62" s="96"/>
      <c r="BW62" s="96">
        <f t="shared" ref="BW62:CI62" si="302">SUM(BW57:BW61)</f>
        <v>7</v>
      </c>
      <c r="BX62" s="96">
        <f t="shared" si="302"/>
        <v>7</v>
      </c>
      <c r="BY62" s="96">
        <f t="shared" si="302"/>
        <v>2</v>
      </c>
      <c r="BZ62" s="96">
        <f t="shared" si="302"/>
        <v>3</v>
      </c>
      <c r="CA62" s="96">
        <f t="shared" si="302"/>
        <v>0</v>
      </c>
      <c r="CB62" s="96">
        <f t="shared" si="302"/>
        <v>0</v>
      </c>
      <c r="CC62" s="96">
        <f t="shared" si="302"/>
        <v>0</v>
      </c>
      <c r="CD62" s="96">
        <f t="shared" si="302"/>
        <v>0</v>
      </c>
      <c r="CE62" s="96">
        <f t="shared" si="302"/>
        <v>0</v>
      </c>
      <c r="CF62" s="96">
        <f t="shared" si="302"/>
        <v>0</v>
      </c>
      <c r="CG62" s="96">
        <f t="shared" si="302"/>
        <v>0</v>
      </c>
      <c r="CH62" s="96">
        <f t="shared" si="302"/>
        <v>0</v>
      </c>
      <c r="CI62" s="96">
        <f t="shared" si="302"/>
        <v>0</v>
      </c>
      <c r="CJ62" s="101">
        <f>BY62/BX62</f>
        <v>0.2857142857142857</v>
      </c>
      <c r="CK62" s="102">
        <f>(BY62+CB62+CC62+CD62)/BW62</f>
        <v>0.2857142857142857</v>
      </c>
      <c r="CM62" s="98"/>
      <c r="CN62" s="103"/>
      <c r="CO62" s="98"/>
      <c r="CP62" s="103"/>
      <c r="CQ62" s="98"/>
      <c r="CR62" s="103"/>
      <c r="CS62" s="98"/>
      <c r="CT62" s="103"/>
      <c r="CU62" s="98"/>
      <c r="CV62" s="103"/>
      <c r="CW62" s="98"/>
      <c r="CX62" s="98"/>
      <c r="CY62" s="103"/>
      <c r="CZ62" s="98"/>
      <c r="DA62" s="103"/>
      <c r="DB62" s="98"/>
      <c r="DC62" s="104"/>
    </row>
    <row r="63" spans="1:107" ht="19.5" thickBot="1">
      <c r="A63" s="83"/>
      <c r="B63" s="81" t="s">
        <v>173</v>
      </c>
      <c r="C63" s="77">
        <v>4</v>
      </c>
      <c r="D63" s="78">
        <v>3</v>
      </c>
      <c r="E63" s="77">
        <v>2</v>
      </c>
      <c r="F63" s="82">
        <v>2</v>
      </c>
      <c r="G63" s="77">
        <v>1</v>
      </c>
      <c r="H63" s="78"/>
      <c r="I63" s="77">
        <v>1</v>
      </c>
      <c r="J63" s="78"/>
      <c r="K63" s="77"/>
      <c r="L63" s="77"/>
      <c r="M63" s="78"/>
      <c r="N63" s="77"/>
      <c r="O63" s="78">
        <v>1</v>
      </c>
      <c r="P63" s="77"/>
      <c r="Q63" s="93"/>
      <c r="S63" s="98"/>
      <c r="T63" s="103"/>
      <c r="U63" s="98"/>
      <c r="V63" s="103"/>
      <c r="W63" s="98"/>
      <c r="X63" s="103"/>
      <c r="Y63" s="98"/>
      <c r="Z63" s="103"/>
      <c r="AA63" s="98"/>
      <c r="AB63" s="103"/>
      <c r="AC63" s="98"/>
      <c r="AD63" s="98"/>
      <c r="AE63" s="103"/>
      <c r="AF63" s="98"/>
      <c r="AG63" s="103"/>
      <c r="AH63" s="98"/>
      <c r="AI63" s="104"/>
      <c r="AK63" s="64" t="s">
        <v>169</v>
      </c>
      <c r="AL63" s="114"/>
      <c r="AM63" s="115"/>
      <c r="AN63" s="116"/>
      <c r="AO63" s="115"/>
      <c r="AP63" s="116"/>
      <c r="AQ63" s="115"/>
      <c r="AR63" s="116"/>
      <c r="AS63" s="115"/>
      <c r="AT63" s="116"/>
      <c r="AU63" s="115"/>
      <c r="AV63" s="115"/>
      <c r="AW63" s="116"/>
      <c r="AX63" s="115"/>
      <c r="AY63" s="116"/>
      <c r="AZ63" s="115"/>
      <c r="BA63" s="117"/>
      <c r="BC63" s="100" t="s">
        <v>16</v>
      </c>
      <c r="BD63" s="96"/>
      <c r="BE63" s="96">
        <f t="shared" ref="BE63:BQ63" si="303">SUM(BE61:BE62)</f>
        <v>2</v>
      </c>
      <c r="BF63" s="96">
        <f t="shared" si="303"/>
        <v>1</v>
      </c>
      <c r="BG63" s="96">
        <f t="shared" si="303"/>
        <v>1</v>
      </c>
      <c r="BH63" s="96">
        <f t="shared" si="303"/>
        <v>1</v>
      </c>
      <c r="BI63" s="96">
        <f t="shared" si="303"/>
        <v>1</v>
      </c>
      <c r="BJ63" s="96">
        <f t="shared" si="303"/>
        <v>0</v>
      </c>
      <c r="BK63" s="96">
        <f t="shared" si="303"/>
        <v>1</v>
      </c>
      <c r="BL63" s="96">
        <f t="shared" si="303"/>
        <v>0</v>
      </c>
      <c r="BM63" s="96">
        <f t="shared" si="303"/>
        <v>0</v>
      </c>
      <c r="BN63" s="96">
        <f t="shared" si="303"/>
        <v>0</v>
      </c>
      <c r="BO63" s="96">
        <f t="shared" si="303"/>
        <v>0</v>
      </c>
      <c r="BP63" s="96">
        <f t="shared" si="303"/>
        <v>0</v>
      </c>
      <c r="BQ63" s="96">
        <f t="shared" si="303"/>
        <v>0</v>
      </c>
      <c r="BR63" s="101">
        <f>BG63/BF63</f>
        <v>1</v>
      </c>
      <c r="BS63" s="102">
        <f>(BG63+BJ63+BK63+BL63)/BE63</f>
        <v>1</v>
      </c>
      <c r="BU63" s="64" t="s">
        <v>151</v>
      </c>
      <c r="BV63" s="65" t="s">
        <v>150</v>
      </c>
      <c r="BW63" s="66">
        <v>1</v>
      </c>
      <c r="BX63" s="65">
        <v>1</v>
      </c>
      <c r="BY63" s="66">
        <v>0</v>
      </c>
      <c r="BZ63" s="65"/>
      <c r="CA63" s="66"/>
      <c r="CB63" s="65"/>
      <c r="CC63" s="66"/>
      <c r="CD63" s="65"/>
      <c r="CE63" s="66"/>
      <c r="CF63" s="66"/>
      <c r="CG63" s="65"/>
      <c r="CH63" s="66"/>
      <c r="CI63" s="65"/>
      <c r="CJ63" s="66"/>
      <c r="CK63" s="67"/>
      <c r="CM63" s="57" t="s">
        <v>16</v>
      </c>
      <c r="CN63" s="91"/>
      <c r="CO63" s="91">
        <f t="shared" ref="CO63:DA63" si="304">SUM(CO59:CO62)</f>
        <v>4</v>
      </c>
      <c r="CP63" s="91">
        <f t="shared" si="304"/>
        <v>3</v>
      </c>
      <c r="CQ63" s="91">
        <f t="shared" si="304"/>
        <v>0</v>
      </c>
      <c r="CR63" s="91">
        <f t="shared" si="304"/>
        <v>1</v>
      </c>
      <c r="CS63" s="91">
        <f t="shared" si="304"/>
        <v>0</v>
      </c>
      <c r="CT63" s="91">
        <f t="shared" si="304"/>
        <v>0</v>
      </c>
      <c r="CU63" s="91">
        <f t="shared" si="304"/>
        <v>0</v>
      </c>
      <c r="CV63" s="91">
        <f t="shared" si="304"/>
        <v>1</v>
      </c>
      <c r="CW63" s="91">
        <f t="shared" si="304"/>
        <v>1</v>
      </c>
      <c r="CX63" s="91">
        <f t="shared" si="304"/>
        <v>1</v>
      </c>
      <c r="CY63" s="91">
        <f t="shared" si="304"/>
        <v>0</v>
      </c>
      <c r="CZ63" s="91">
        <f t="shared" si="304"/>
        <v>0</v>
      </c>
      <c r="DA63" s="91">
        <f t="shared" si="304"/>
        <v>0</v>
      </c>
      <c r="DB63" s="107">
        <f>CQ63/CP63</f>
        <v>0</v>
      </c>
      <c r="DC63" s="107">
        <f>(CQ63+CT63+CU63+CV63)/CO63</f>
        <v>0.25</v>
      </c>
    </row>
    <row r="64" spans="1:107">
      <c r="A64" s="105"/>
      <c r="B64" s="103" t="s">
        <v>241</v>
      </c>
      <c r="C64" s="98">
        <v>2</v>
      </c>
      <c r="D64" s="103">
        <v>1</v>
      </c>
      <c r="E64" s="98">
        <v>1</v>
      </c>
      <c r="F64" s="103">
        <v>1</v>
      </c>
      <c r="G64" s="98">
        <v>1</v>
      </c>
      <c r="H64" s="103">
        <v>1</v>
      </c>
      <c r="I64" s="98"/>
      <c r="J64" s="103"/>
      <c r="K64" s="98"/>
      <c r="L64" s="98"/>
      <c r="M64" s="103"/>
      <c r="N64" s="98"/>
      <c r="O64" s="103">
        <v>1</v>
      </c>
      <c r="P64" s="98"/>
      <c r="Q64" s="106"/>
      <c r="S64" s="57" t="s">
        <v>16</v>
      </c>
      <c r="T64" s="91"/>
      <c r="U64" s="91">
        <f t="shared" ref="U64:AG64" si="305">SUM(U60:U63)</f>
        <v>4</v>
      </c>
      <c r="V64" s="91">
        <f t="shared" si="305"/>
        <v>2</v>
      </c>
      <c r="W64" s="91">
        <f t="shared" si="305"/>
        <v>1</v>
      </c>
      <c r="X64" s="91">
        <f t="shared" si="305"/>
        <v>0</v>
      </c>
      <c r="Y64" s="91">
        <f t="shared" si="305"/>
        <v>1</v>
      </c>
      <c r="Z64" s="91">
        <f t="shared" si="305"/>
        <v>0</v>
      </c>
      <c r="AA64" s="91">
        <f t="shared" si="305"/>
        <v>1</v>
      </c>
      <c r="AB64" s="91">
        <f t="shared" si="305"/>
        <v>1</v>
      </c>
      <c r="AC64" s="91">
        <f t="shared" si="305"/>
        <v>0</v>
      </c>
      <c r="AD64" s="91">
        <f t="shared" si="305"/>
        <v>0</v>
      </c>
      <c r="AE64" s="91">
        <f t="shared" si="305"/>
        <v>0</v>
      </c>
      <c r="AF64" s="91">
        <f t="shared" si="305"/>
        <v>0</v>
      </c>
      <c r="AG64" s="91">
        <f t="shared" si="305"/>
        <v>0</v>
      </c>
      <c r="AH64" s="91">
        <f>W64/V64</f>
        <v>0.5</v>
      </c>
      <c r="AI64" s="91">
        <f>(W64+Z64+AA64+AB64)/U64</f>
        <v>0.75</v>
      </c>
      <c r="AK64" s="83"/>
      <c r="AL64" s="78" t="s">
        <v>167</v>
      </c>
      <c r="AM64" s="77">
        <v>2</v>
      </c>
      <c r="AN64" s="78">
        <v>2</v>
      </c>
      <c r="AO64" s="77">
        <v>0</v>
      </c>
      <c r="AP64" s="78"/>
      <c r="AQ64" s="77"/>
      <c r="AR64" s="78"/>
      <c r="AS64" s="77"/>
      <c r="AT64" s="78"/>
      <c r="AU64" s="77"/>
      <c r="AV64" s="77"/>
      <c r="AW64" s="78"/>
      <c r="AX64" s="77"/>
      <c r="AY64" s="78"/>
      <c r="AZ64" s="77"/>
      <c r="BA64" s="93"/>
      <c r="BC64" s="71" t="s">
        <v>254</v>
      </c>
      <c r="BD64" s="72" t="s">
        <v>19</v>
      </c>
      <c r="BE64" s="72">
        <v>3</v>
      </c>
      <c r="BF64" s="72">
        <v>3</v>
      </c>
      <c r="BG64" s="72">
        <v>1</v>
      </c>
      <c r="BH64" s="72">
        <v>1</v>
      </c>
      <c r="BI64" s="72">
        <v>1</v>
      </c>
      <c r="BJ64" s="72"/>
      <c r="BK64" s="72"/>
      <c r="BL64" s="72"/>
      <c r="BM64" s="72"/>
      <c r="BN64" s="72"/>
      <c r="BO64" s="72"/>
      <c r="BP64" s="72"/>
      <c r="BQ64" s="72"/>
      <c r="BR64" s="72"/>
      <c r="BS64" s="73"/>
      <c r="BU64" s="105"/>
      <c r="BV64" s="103"/>
      <c r="BW64" s="98"/>
      <c r="BX64" s="103"/>
      <c r="BY64" s="98"/>
      <c r="BZ64" s="103"/>
      <c r="CA64" s="98"/>
      <c r="CB64" s="103"/>
      <c r="CC64" s="98"/>
      <c r="CD64" s="103"/>
      <c r="CE64" s="98"/>
      <c r="CF64" s="98"/>
      <c r="CG64" s="103"/>
      <c r="CH64" s="98"/>
      <c r="CI64" s="103"/>
      <c r="CJ64" s="98"/>
      <c r="CK64" s="106"/>
      <c r="CM64" s="68" t="s">
        <v>140</v>
      </c>
      <c r="CN64" s="69" t="s">
        <v>94</v>
      </c>
      <c r="CO64" s="68">
        <v>3</v>
      </c>
      <c r="CP64" s="69">
        <v>3</v>
      </c>
      <c r="CQ64" s="68">
        <v>2</v>
      </c>
      <c r="CR64" s="69">
        <v>1</v>
      </c>
      <c r="CS64" s="68"/>
      <c r="CT64" s="69"/>
      <c r="CU64" s="68"/>
      <c r="CV64" s="69"/>
      <c r="CW64" s="68">
        <v>1</v>
      </c>
      <c r="CX64" s="68"/>
      <c r="CY64" s="69"/>
      <c r="CZ64" s="68">
        <v>1</v>
      </c>
      <c r="DA64" s="69"/>
      <c r="DB64" s="68"/>
      <c r="DC64" s="70"/>
    </row>
    <row r="65" spans="1:107" ht="19.5" thickBot="1">
      <c r="A65" s="100" t="s">
        <v>16</v>
      </c>
      <c r="B65" s="96"/>
      <c r="C65" s="96">
        <f>SUM(C59:C64)</f>
        <v>15</v>
      </c>
      <c r="D65" s="96">
        <f t="shared" ref="D65" si="306">SUM(D59:D64)</f>
        <v>7</v>
      </c>
      <c r="E65" s="96">
        <f t="shared" ref="E65" si="307">SUM(E59:E64)</f>
        <v>4</v>
      </c>
      <c r="F65" s="96">
        <f t="shared" ref="F65" si="308">SUM(F59:F64)</f>
        <v>6</v>
      </c>
      <c r="G65" s="96">
        <f t="shared" ref="G65" si="309">SUM(G59:G64)</f>
        <v>3</v>
      </c>
      <c r="H65" s="96">
        <f t="shared" ref="H65" si="310">SUM(H59:H64)</f>
        <v>3</v>
      </c>
      <c r="I65" s="96">
        <f t="shared" ref="I65" si="311">SUM(I59:I64)</f>
        <v>4</v>
      </c>
      <c r="J65" s="96">
        <f t="shared" ref="J65" si="312">SUM(J59:J64)</f>
        <v>1</v>
      </c>
      <c r="K65" s="96">
        <f t="shared" ref="K65" si="313">SUM(K59:K64)</f>
        <v>0</v>
      </c>
      <c r="L65" s="96">
        <f t="shared" ref="L65" si="314">SUM(L59:L64)</f>
        <v>0</v>
      </c>
      <c r="M65" s="96">
        <f t="shared" ref="M65" si="315">SUM(M59:M64)</f>
        <v>0</v>
      </c>
      <c r="N65" s="96">
        <f t="shared" ref="N65" si="316">SUM(N59:N64)</f>
        <v>0</v>
      </c>
      <c r="O65" s="96">
        <f t="shared" ref="O65" si="317">SUM(O59:O64)</f>
        <v>2</v>
      </c>
      <c r="P65" s="96">
        <f>E65/D65</f>
        <v>0.5714285714285714</v>
      </c>
      <c r="Q65" s="97">
        <f>(E65+H65+I65+J65)/C65</f>
        <v>0.8</v>
      </c>
      <c r="S65" s="68" t="s">
        <v>247</v>
      </c>
      <c r="T65" s="109"/>
      <c r="U65" s="96"/>
      <c r="V65" s="110"/>
      <c r="W65" s="96"/>
      <c r="X65" s="110"/>
      <c r="Y65" s="96"/>
      <c r="Z65" s="110"/>
      <c r="AA65" s="96"/>
      <c r="AB65" s="110"/>
      <c r="AC65" s="96"/>
      <c r="AD65" s="96"/>
      <c r="AE65" s="110"/>
      <c r="AF65" s="96"/>
      <c r="AG65" s="110"/>
      <c r="AH65" s="96"/>
      <c r="AI65" s="113"/>
      <c r="AK65" s="83"/>
      <c r="AL65" s="78" t="s">
        <v>173</v>
      </c>
      <c r="AM65" s="77">
        <v>3</v>
      </c>
      <c r="AN65" s="78">
        <v>2</v>
      </c>
      <c r="AO65" s="77">
        <v>1</v>
      </c>
      <c r="AP65" s="78"/>
      <c r="AQ65" s="77">
        <v>1</v>
      </c>
      <c r="AR65" s="78"/>
      <c r="AS65" s="77"/>
      <c r="AT65" s="78">
        <v>1</v>
      </c>
      <c r="AU65" s="77"/>
      <c r="AV65" s="77"/>
      <c r="AW65" s="78"/>
      <c r="AX65" s="77"/>
      <c r="AY65" s="78"/>
      <c r="AZ65" s="77"/>
      <c r="BA65" s="93"/>
      <c r="BC65" s="89"/>
      <c r="BD65" s="91" t="s">
        <v>258</v>
      </c>
      <c r="BE65" s="91">
        <v>2</v>
      </c>
      <c r="BF65" s="91">
        <v>2</v>
      </c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2"/>
      <c r="BU65" s="100" t="s">
        <v>16</v>
      </c>
      <c r="BV65" s="96"/>
      <c r="BW65" s="96">
        <f t="shared" ref="BW65:CI65" si="318">SUM(BW63:BW64)</f>
        <v>1</v>
      </c>
      <c r="BX65" s="96">
        <f t="shared" si="318"/>
        <v>1</v>
      </c>
      <c r="BY65" s="96">
        <f t="shared" si="318"/>
        <v>0</v>
      </c>
      <c r="BZ65" s="96">
        <f t="shared" si="318"/>
        <v>0</v>
      </c>
      <c r="CA65" s="96">
        <f t="shared" si="318"/>
        <v>0</v>
      </c>
      <c r="CB65" s="96">
        <f t="shared" si="318"/>
        <v>0</v>
      </c>
      <c r="CC65" s="96">
        <f t="shared" si="318"/>
        <v>0</v>
      </c>
      <c r="CD65" s="96">
        <f t="shared" si="318"/>
        <v>0</v>
      </c>
      <c r="CE65" s="96">
        <f t="shared" si="318"/>
        <v>0</v>
      </c>
      <c r="CF65" s="96">
        <f t="shared" si="318"/>
        <v>0</v>
      </c>
      <c r="CG65" s="96">
        <f t="shared" si="318"/>
        <v>0</v>
      </c>
      <c r="CH65" s="96">
        <f t="shared" si="318"/>
        <v>0</v>
      </c>
      <c r="CI65" s="96">
        <f t="shared" si="318"/>
        <v>0</v>
      </c>
      <c r="CJ65" s="101">
        <f>BY65/BX65</f>
        <v>0</v>
      </c>
      <c r="CK65" s="102">
        <f>(BY65+CB65+CC65+CD65)/BW65</f>
        <v>0</v>
      </c>
      <c r="CM65" s="77"/>
      <c r="CN65" s="78"/>
      <c r="CO65" s="77"/>
      <c r="CP65" s="78"/>
      <c r="CQ65" s="77"/>
      <c r="CR65" s="78"/>
      <c r="CS65" s="77"/>
      <c r="CT65" s="78"/>
      <c r="CU65" s="77"/>
      <c r="CV65" s="78"/>
      <c r="CW65" s="77"/>
      <c r="CX65" s="77"/>
      <c r="CY65" s="78"/>
      <c r="CZ65" s="77"/>
      <c r="DA65" s="78"/>
      <c r="DB65" s="77"/>
      <c r="DC65" s="80"/>
    </row>
    <row r="66" spans="1:107" ht="19.5" thickBot="1">
      <c r="A66" s="64" t="s">
        <v>84</v>
      </c>
      <c r="B66" s="65" t="s">
        <v>77</v>
      </c>
      <c r="C66" s="66">
        <v>3</v>
      </c>
      <c r="D66" s="65">
        <v>1</v>
      </c>
      <c r="E66" s="66">
        <v>0</v>
      </c>
      <c r="F66" s="65"/>
      <c r="G66" s="66"/>
      <c r="H66" s="65"/>
      <c r="I66" s="66">
        <v>1</v>
      </c>
      <c r="J66" s="65">
        <v>1</v>
      </c>
      <c r="K66" s="66">
        <v>1</v>
      </c>
      <c r="L66" s="66"/>
      <c r="M66" s="65"/>
      <c r="N66" s="66"/>
      <c r="O66" s="65"/>
      <c r="P66" s="66"/>
      <c r="Q66" s="67"/>
      <c r="S66" s="77"/>
      <c r="T66" s="78" t="s">
        <v>240</v>
      </c>
      <c r="U66" s="77">
        <v>2</v>
      </c>
      <c r="V66" s="78">
        <v>2</v>
      </c>
      <c r="W66" s="77"/>
      <c r="X66" s="78"/>
      <c r="Y66" s="77"/>
      <c r="Z66" s="78"/>
      <c r="AA66" s="77"/>
      <c r="AB66" s="78"/>
      <c r="AC66" s="77"/>
      <c r="AD66" s="77"/>
      <c r="AE66" s="78"/>
      <c r="AF66" s="77"/>
      <c r="AG66" s="78"/>
      <c r="AH66" s="77"/>
      <c r="AI66" s="80"/>
      <c r="AK66" s="100" t="s">
        <v>16</v>
      </c>
      <c r="AL66" s="96"/>
      <c r="AM66" s="96">
        <f t="shared" ref="AM66:AY66" ca="1" si="319">SUM(AM63:AM80)</f>
        <v>5</v>
      </c>
      <c r="AN66" s="96">
        <f t="shared" ca="1" si="319"/>
        <v>4</v>
      </c>
      <c r="AO66" s="96">
        <f t="shared" ca="1" si="319"/>
        <v>1</v>
      </c>
      <c r="AP66" s="96">
        <f t="shared" ca="1" si="319"/>
        <v>0</v>
      </c>
      <c r="AQ66" s="96">
        <f t="shared" ca="1" si="319"/>
        <v>1</v>
      </c>
      <c r="AR66" s="96">
        <f t="shared" ca="1" si="319"/>
        <v>0</v>
      </c>
      <c r="AS66" s="96">
        <f t="shared" ca="1" si="319"/>
        <v>0</v>
      </c>
      <c r="AT66" s="96">
        <f t="shared" ca="1" si="319"/>
        <v>1</v>
      </c>
      <c r="AU66" s="96">
        <f t="shared" ca="1" si="319"/>
        <v>0</v>
      </c>
      <c r="AV66" s="96">
        <f t="shared" ca="1" si="319"/>
        <v>0</v>
      </c>
      <c r="AW66" s="96">
        <f t="shared" ca="1" si="319"/>
        <v>0</v>
      </c>
      <c r="AX66" s="96">
        <f t="shared" ca="1" si="319"/>
        <v>0</v>
      </c>
      <c r="AY66" s="96">
        <f t="shared" ca="1" si="319"/>
        <v>0</v>
      </c>
      <c r="AZ66" s="101">
        <f ca="1">AO66/AN66</f>
        <v>0.25</v>
      </c>
      <c r="BA66" s="102">
        <f ca="1">(AO66+AR66+AS66+AT66)/AM66</f>
        <v>0.4</v>
      </c>
      <c r="BC66" s="89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2"/>
      <c r="BU66" s="64" t="s">
        <v>152</v>
      </c>
      <c r="BV66" s="65" t="s">
        <v>150</v>
      </c>
      <c r="BW66" s="66">
        <v>3</v>
      </c>
      <c r="BX66" s="65">
        <v>2</v>
      </c>
      <c r="BY66" s="66">
        <v>2</v>
      </c>
      <c r="BZ66" s="65">
        <v>1</v>
      </c>
      <c r="CA66" s="66">
        <v>2</v>
      </c>
      <c r="CB66" s="65"/>
      <c r="CC66" s="66">
        <v>1</v>
      </c>
      <c r="CD66" s="65"/>
      <c r="CE66" s="66"/>
      <c r="CF66" s="66"/>
      <c r="CG66" s="65"/>
      <c r="CH66" s="66"/>
      <c r="CI66" s="65">
        <v>1</v>
      </c>
      <c r="CJ66" s="66"/>
      <c r="CK66" s="67"/>
      <c r="CM66" s="77"/>
      <c r="CN66" s="78" t="s">
        <v>165</v>
      </c>
      <c r="CO66" s="77">
        <v>1</v>
      </c>
      <c r="CP66" s="78">
        <v>1</v>
      </c>
      <c r="CQ66" s="77">
        <v>1</v>
      </c>
      <c r="CR66" s="82">
        <v>1</v>
      </c>
      <c r="CS66" s="77"/>
      <c r="CT66" s="78"/>
      <c r="CU66" s="77"/>
      <c r="CV66" s="78"/>
      <c r="CW66" s="77"/>
      <c r="CX66" s="77"/>
      <c r="CY66" s="78"/>
      <c r="CZ66" s="77"/>
      <c r="DA66" s="78"/>
      <c r="DB66" s="77"/>
      <c r="DC66" s="80"/>
    </row>
    <row r="67" spans="1:107" ht="19.5" thickBot="1">
      <c r="A67" s="83"/>
      <c r="B67" s="78"/>
      <c r="C67" s="77"/>
      <c r="D67" s="78"/>
      <c r="E67" s="77"/>
      <c r="F67" s="78"/>
      <c r="G67" s="77"/>
      <c r="H67" s="78"/>
      <c r="I67" s="77"/>
      <c r="J67" s="78"/>
      <c r="K67" s="77"/>
      <c r="L67" s="77"/>
      <c r="M67" s="78"/>
      <c r="N67" s="77"/>
      <c r="O67" s="78"/>
      <c r="P67" s="77"/>
      <c r="Q67" s="93"/>
      <c r="S67" s="77"/>
      <c r="T67" s="78"/>
      <c r="U67" s="77"/>
      <c r="V67" s="78"/>
      <c r="W67" s="77"/>
      <c r="X67" s="78"/>
      <c r="Y67" s="77"/>
      <c r="Z67" s="78"/>
      <c r="AA67" s="77"/>
      <c r="AB67" s="78"/>
      <c r="AC67" s="77"/>
      <c r="AD67" s="77"/>
      <c r="AE67" s="78"/>
      <c r="AF67" s="77"/>
      <c r="AG67" s="78"/>
      <c r="AH67" s="77"/>
      <c r="AI67" s="80"/>
      <c r="AK67" s="64" t="s">
        <v>170</v>
      </c>
      <c r="AL67" s="114"/>
      <c r="AM67" s="115"/>
      <c r="AN67" s="116"/>
      <c r="AO67" s="115"/>
      <c r="AP67" s="116"/>
      <c r="AQ67" s="115"/>
      <c r="AR67" s="116"/>
      <c r="AS67" s="115"/>
      <c r="AT67" s="116"/>
      <c r="AU67" s="115"/>
      <c r="AV67" s="115"/>
      <c r="AW67" s="116"/>
      <c r="AX67" s="115"/>
      <c r="AY67" s="116"/>
      <c r="AZ67" s="115"/>
      <c r="BA67" s="117"/>
      <c r="BC67" s="100" t="s">
        <v>16</v>
      </c>
      <c r="BD67" s="96"/>
      <c r="BE67" s="96">
        <f t="shared" ref="BE67:BQ67" si="320">SUM(BE64:BE66)</f>
        <v>5</v>
      </c>
      <c r="BF67" s="96">
        <f t="shared" si="320"/>
        <v>5</v>
      </c>
      <c r="BG67" s="96">
        <f t="shared" si="320"/>
        <v>1</v>
      </c>
      <c r="BH67" s="96">
        <f t="shared" si="320"/>
        <v>1</v>
      </c>
      <c r="BI67" s="96">
        <f t="shared" si="320"/>
        <v>1</v>
      </c>
      <c r="BJ67" s="96">
        <f t="shared" si="320"/>
        <v>0</v>
      </c>
      <c r="BK67" s="96">
        <f t="shared" si="320"/>
        <v>0</v>
      </c>
      <c r="BL67" s="96">
        <f t="shared" si="320"/>
        <v>0</v>
      </c>
      <c r="BM67" s="96">
        <f t="shared" si="320"/>
        <v>0</v>
      </c>
      <c r="BN67" s="96">
        <f t="shared" si="320"/>
        <v>0</v>
      </c>
      <c r="BO67" s="96">
        <f t="shared" si="320"/>
        <v>0</v>
      </c>
      <c r="BP67" s="96">
        <f t="shared" si="320"/>
        <v>0</v>
      </c>
      <c r="BQ67" s="96">
        <f t="shared" si="320"/>
        <v>0</v>
      </c>
      <c r="BR67" s="101">
        <f>BG67/BF67</f>
        <v>0.2</v>
      </c>
      <c r="BS67" s="102">
        <f>(BG67+BJ67+BK67+BL67)/BE67</f>
        <v>0.2</v>
      </c>
      <c r="BU67" s="83"/>
      <c r="BV67" s="94"/>
      <c r="BW67" s="85"/>
      <c r="BX67" s="86"/>
      <c r="BY67" s="85"/>
      <c r="BZ67" s="86"/>
      <c r="CA67" s="85"/>
      <c r="CB67" s="86"/>
      <c r="CC67" s="85"/>
      <c r="CD67" s="86"/>
      <c r="CE67" s="85"/>
      <c r="CF67" s="85"/>
      <c r="CG67" s="86"/>
      <c r="CH67" s="85"/>
      <c r="CI67" s="86"/>
      <c r="CJ67" s="85"/>
      <c r="CK67" s="88"/>
      <c r="CM67" s="77"/>
      <c r="CN67" s="78"/>
      <c r="CO67" s="77"/>
      <c r="CP67" s="78"/>
      <c r="CQ67" s="77"/>
      <c r="CR67" s="78"/>
      <c r="CS67" s="77"/>
      <c r="CT67" s="78"/>
      <c r="CU67" s="77"/>
      <c r="CV67" s="78"/>
      <c r="CW67" s="77"/>
      <c r="CX67" s="77"/>
      <c r="CY67" s="78"/>
      <c r="CZ67" s="77"/>
      <c r="DA67" s="78"/>
      <c r="DB67" s="77"/>
      <c r="DC67" s="80"/>
    </row>
    <row r="68" spans="1:107" ht="19.5" thickBot="1">
      <c r="A68" s="83"/>
      <c r="B68" s="94"/>
      <c r="C68" s="85"/>
      <c r="D68" s="86"/>
      <c r="E68" s="85"/>
      <c r="F68" s="86"/>
      <c r="G68" s="85"/>
      <c r="H68" s="86"/>
      <c r="I68" s="85"/>
      <c r="J68" s="86"/>
      <c r="K68" s="85"/>
      <c r="L68" s="85"/>
      <c r="M68" s="86"/>
      <c r="N68" s="85"/>
      <c r="O68" s="86"/>
      <c r="P68" s="85"/>
      <c r="Q68" s="88"/>
      <c r="S68" s="57" t="s">
        <v>16</v>
      </c>
      <c r="T68" s="91"/>
      <c r="U68" s="91">
        <f t="shared" ref="U68:AG68" ca="1" si="321">SUM(U65:U86)</f>
        <v>2</v>
      </c>
      <c r="V68" s="91">
        <f t="shared" ca="1" si="321"/>
        <v>2</v>
      </c>
      <c r="W68" s="91">
        <f t="shared" ca="1" si="321"/>
        <v>0</v>
      </c>
      <c r="X68" s="91">
        <f t="shared" ca="1" si="321"/>
        <v>0</v>
      </c>
      <c r="Y68" s="91">
        <f t="shared" ca="1" si="321"/>
        <v>0</v>
      </c>
      <c r="Z68" s="91">
        <f t="shared" ca="1" si="321"/>
        <v>0</v>
      </c>
      <c r="AA68" s="91">
        <f t="shared" ca="1" si="321"/>
        <v>0</v>
      </c>
      <c r="AB68" s="91">
        <f t="shared" ca="1" si="321"/>
        <v>0</v>
      </c>
      <c r="AC68" s="91">
        <f t="shared" ca="1" si="321"/>
        <v>0</v>
      </c>
      <c r="AD68" s="91">
        <f t="shared" ca="1" si="321"/>
        <v>0</v>
      </c>
      <c r="AE68" s="91">
        <f t="shared" ca="1" si="321"/>
        <v>0</v>
      </c>
      <c r="AF68" s="91">
        <f t="shared" ca="1" si="321"/>
        <v>0</v>
      </c>
      <c r="AG68" s="91">
        <f t="shared" ca="1" si="321"/>
        <v>0</v>
      </c>
      <c r="AH68" s="91">
        <f ca="1">W68/V68</f>
        <v>0</v>
      </c>
      <c r="AI68" s="91">
        <f ca="1">(W68+Z68+AA68+AB68)/U68</f>
        <v>0</v>
      </c>
      <c r="AK68" s="83"/>
      <c r="AL68" s="78" t="s">
        <v>167</v>
      </c>
      <c r="AM68" s="77">
        <v>1</v>
      </c>
      <c r="AN68" s="78">
        <v>1</v>
      </c>
      <c r="AO68" s="77">
        <v>0</v>
      </c>
      <c r="AP68" s="78"/>
      <c r="AQ68" s="77"/>
      <c r="AR68" s="78"/>
      <c r="AS68" s="77"/>
      <c r="AT68" s="78"/>
      <c r="AU68" s="77"/>
      <c r="AV68" s="77"/>
      <c r="AW68" s="78"/>
      <c r="AX68" s="77"/>
      <c r="AY68" s="78"/>
      <c r="AZ68" s="77"/>
      <c r="BA68" s="93"/>
      <c r="BC68" s="71" t="s">
        <v>255</v>
      </c>
      <c r="BD68" s="72" t="s">
        <v>19</v>
      </c>
      <c r="BE68" s="72">
        <v>1</v>
      </c>
      <c r="BF68" s="72">
        <v>1</v>
      </c>
      <c r="BG68" s="72"/>
      <c r="BH68" s="72">
        <v>1</v>
      </c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3"/>
      <c r="BU68" s="83"/>
      <c r="BV68" s="78" t="s">
        <v>261</v>
      </c>
      <c r="BW68" s="77">
        <v>1</v>
      </c>
      <c r="BX68" s="78">
        <v>1</v>
      </c>
      <c r="BY68" s="77"/>
      <c r="BZ68" s="78"/>
      <c r="CA68" s="77"/>
      <c r="CB68" s="78"/>
      <c r="CC68" s="77"/>
      <c r="CD68" s="78"/>
      <c r="CE68" s="77">
        <v>1</v>
      </c>
      <c r="CF68" s="77"/>
      <c r="CG68" s="78"/>
      <c r="CH68" s="77"/>
      <c r="CI68" s="78"/>
      <c r="CJ68" s="77"/>
      <c r="CK68" s="93"/>
      <c r="CM68" s="98"/>
      <c r="CN68" s="103"/>
      <c r="CO68" s="98"/>
      <c r="CP68" s="103"/>
      <c r="CQ68" s="98"/>
      <c r="CR68" s="103"/>
      <c r="CS68" s="98"/>
      <c r="CT68" s="103"/>
      <c r="CU68" s="98"/>
      <c r="CV68" s="103"/>
      <c r="CW68" s="98"/>
      <c r="CX68" s="98"/>
      <c r="CY68" s="103"/>
      <c r="CZ68" s="98"/>
      <c r="DA68" s="103"/>
      <c r="DB68" s="98"/>
      <c r="DC68" s="104"/>
    </row>
    <row r="69" spans="1:107" ht="19.5" thickBot="1">
      <c r="A69" s="83"/>
      <c r="B69" s="78" t="s">
        <v>165</v>
      </c>
      <c r="C69" s="77">
        <v>2</v>
      </c>
      <c r="D69" s="78">
        <v>2</v>
      </c>
      <c r="E69" s="77">
        <v>0</v>
      </c>
      <c r="F69" s="78"/>
      <c r="G69" s="77"/>
      <c r="H69" s="78"/>
      <c r="I69" s="77"/>
      <c r="J69" s="78"/>
      <c r="K69" s="77"/>
      <c r="L69" s="77"/>
      <c r="M69" s="78"/>
      <c r="N69" s="77"/>
      <c r="O69" s="78"/>
      <c r="P69" s="77"/>
      <c r="Q69" s="93"/>
      <c r="S69" s="68" t="s">
        <v>248</v>
      </c>
      <c r="T69" s="109"/>
      <c r="U69" s="96"/>
      <c r="V69" s="110"/>
      <c r="W69" s="96"/>
      <c r="X69" s="110"/>
      <c r="Y69" s="96"/>
      <c r="Z69" s="110"/>
      <c r="AA69" s="96"/>
      <c r="AB69" s="110"/>
      <c r="AC69" s="96"/>
      <c r="AD69" s="96"/>
      <c r="AE69" s="110"/>
      <c r="AF69" s="96"/>
      <c r="AG69" s="110"/>
      <c r="AH69" s="96"/>
      <c r="AI69" s="113"/>
      <c r="AK69" s="83"/>
      <c r="AL69" s="78" t="s">
        <v>249</v>
      </c>
      <c r="AM69" s="77">
        <v>3</v>
      </c>
      <c r="AN69" s="78">
        <v>2</v>
      </c>
      <c r="AO69" s="77">
        <v>1</v>
      </c>
      <c r="AP69" s="78"/>
      <c r="AQ69" s="77">
        <v>1</v>
      </c>
      <c r="AR69" s="78"/>
      <c r="AS69" s="77"/>
      <c r="AT69" s="78"/>
      <c r="AU69" s="77">
        <v>1</v>
      </c>
      <c r="AV69" s="77"/>
      <c r="AW69" s="78"/>
      <c r="AX69" s="77"/>
      <c r="AY69" s="78"/>
      <c r="AZ69" s="77"/>
      <c r="BA69" s="93"/>
      <c r="BC69" s="89"/>
      <c r="BD69" s="91" t="s">
        <v>258</v>
      </c>
      <c r="BE69" s="91"/>
      <c r="BF69" s="91"/>
      <c r="BG69" s="91"/>
      <c r="BH69" s="91">
        <v>1</v>
      </c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2"/>
      <c r="BU69" s="105"/>
      <c r="BV69" s="103"/>
      <c r="BW69" s="98"/>
      <c r="BX69" s="103"/>
      <c r="BY69" s="98"/>
      <c r="BZ69" s="103"/>
      <c r="CA69" s="98"/>
      <c r="CB69" s="103"/>
      <c r="CC69" s="98"/>
      <c r="CD69" s="103"/>
      <c r="CE69" s="98"/>
      <c r="CF69" s="98"/>
      <c r="CG69" s="103"/>
      <c r="CH69" s="98"/>
      <c r="CI69" s="103"/>
      <c r="CJ69" s="98"/>
      <c r="CK69" s="106"/>
      <c r="CM69" s="57" t="s">
        <v>16</v>
      </c>
      <c r="CN69" s="91"/>
      <c r="CO69" s="91">
        <f t="shared" ref="CO69:DA69" si="322">SUM(CO64:CO68)</f>
        <v>4</v>
      </c>
      <c r="CP69" s="91">
        <f t="shared" si="322"/>
        <v>4</v>
      </c>
      <c r="CQ69" s="91">
        <f t="shared" si="322"/>
        <v>3</v>
      </c>
      <c r="CR69" s="91">
        <f t="shared" si="322"/>
        <v>2</v>
      </c>
      <c r="CS69" s="91">
        <f t="shared" si="322"/>
        <v>0</v>
      </c>
      <c r="CT69" s="91">
        <f t="shared" si="322"/>
        <v>0</v>
      </c>
      <c r="CU69" s="91">
        <f t="shared" si="322"/>
        <v>0</v>
      </c>
      <c r="CV69" s="91">
        <f t="shared" si="322"/>
        <v>0</v>
      </c>
      <c r="CW69" s="91">
        <f t="shared" si="322"/>
        <v>1</v>
      </c>
      <c r="CX69" s="91">
        <f t="shared" si="322"/>
        <v>0</v>
      </c>
      <c r="CY69" s="91">
        <f t="shared" si="322"/>
        <v>0</v>
      </c>
      <c r="CZ69" s="91">
        <f t="shared" si="322"/>
        <v>1</v>
      </c>
      <c r="DA69" s="91">
        <f t="shared" si="322"/>
        <v>0</v>
      </c>
      <c r="DB69" s="107">
        <f>CQ69/CP69</f>
        <v>0.75</v>
      </c>
      <c r="DC69" s="107">
        <f>(CQ69+CT69+CU69+CV69)/CO69</f>
        <v>0.75</v>
      </c>
    </row>
    <row r="70" spans="1:107" ht="19.5" thickBot="1">
      <c r="A70" s="83"/>
      <c r="B70" s="78" t="s">
        <v>173</v>
      </c>
      <c r="C70" s="77">
        <v>1</v>
      </c>
      <c r="D70" s="78">
        <v>1</v>
      </c>
      <c r="E70" s="77">
        <v>0</v>
      </c>
      <c r="F70" s="78"/>
      <c r="G70" s="77"/>
      <c r="H70" s="78"/>
      <c r="I70" s="77"/>
      <c r="J70" s="78"/>
      <c r="K70" s="77">
        <v>1</v>
      </c>
      <c r="L70" s="77"/>
      <c r="M70" s="78"/>
      <c r="N70" s="77"/>
      <c r="O70" s="78"/>
      <c r="P70" s="77"/>
      <c r="Q70" s="93"/>
      <c r="S70" s="77"/>
      <c r="T70" s="78" t="s">
        <v>240</v>
      </c>
      <c r="U70" s="77">
        <v>2</v>
      </c>
      <c r="V70" s="78">
        <v>2</v>
      </c>
      <c r="W70" s="77"/>
      <c r="X70" s="78"/>
      <c r="Y70" s="77"/>
      <c r="Z70" s="78"/>
      <c r="AA70" s="77"/>
      <c r="AB70" s="78"/>
      <c r="AC70" s="77">
        <v>1</v>
      </c>
      <c r="AD70" s="77"/>
      <c r="AE70" s="78"/>
      <c r="AF70" s="77"/>
      <c r="AG70" s="78"/>
      <c r="AH70" s="77"/>
      <c r="AI70" s="80"/>
      <c r="AK70" s="105"/>
      <c r="AL70" s="103"/>
      <c r="AM70" s="98"/>
      <c r="AN70" s="103"/>
      <c r="AO70" s="98"/>
      <c r="AP70" s="103"/>
      <c r="AQ70" s="98"/>
      <c r="AR70" s="103"/>
      <c r="AS70" s="98"/>
      <c r="AT70" s="103"/>
      <c r="AU70" s="98"/>
      <c r="AV70" s="98"/>
      <c r="AW70" s="103"/>
      <c r="AX70" s="98"/>
      <c r="AY70" s="103"/>
      <c r="AZ70" s="98"/>
      <c r="BA70" s="106"/>
      <c r="BC70" s="89"/>
      <c r="BD70" s="91" t="s">
        <v>262</v>
      </c>
      <c r="BE70" s="91">
        <v>3</v>
      </c>
      <c r="BF70" s="91">
        <v>3</v>
      </c>
      <c r="BG70" s="91">
        <v>1</v>
      </c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2"/>
      <c r="BU70" s="100" t="s">
        <v>16</v>
      </c>
      <c r="BV70" s="96"/>
      <c r="BW70" s="96">
        <f t="shared" ref="BW70:CI70" si="323">SUM(BW66:BW69)</f>
        <v>4</v>
      </c>
      <c r="BX70" s="96">
        <f t="shared" si="323"/>
        <v>3</v>
      </c>
      <c r="BY70" s="96">
        <f t="shared" si="323"/>
        <v>2</v>
      </c>
      <c r="BZ70" s="96">
        <f t="shared" si="323"/>
        <v>1</v>
      </c>
      <c r="CA70" s="96">
        <f t="shared" si="323"/>
        <v>2</v>
      </c>
      <c r="CB70" s="96">
        <f t="shared" si="323"/>
        <v>0</v>
      </c>
      <c r="CC70" s="96">
        <f t="shared" si="323"/>
        <v>1</v>
      </c>
      <c r="CD70" s="96">
        <f t="shared" si="323"/>
        <v>0</v>
      </c>
      <c r="CE70" s="96">
        <f t="shared" si="323"/>
        <v>1</v>
      </c>
      <c r="CF70" s="96">
        <f t="shared" si="323"/>
        <v>0</v>
      </c>
      <c r="CG70" s="96">
        <f t="shared" si="323"/>
        <v>0</v>
      </c>
      <c r="CH70" s="96">
        <f t="shared" si="323"/>
        <v>0</v>
      </c>
      <c r="CI70" s="96">
        <f t="shared" si="323"/>
        <v>1</v>
      </c>
      <c r="CJ70" s="101">
        <f>BY70/BX70</f>
        <v>0.66666666666666663</v>
      </c>
      <c r="CK70" s="102">
        <f>(BY70+CB70+CC70+CD70)/BW70</f>
        <v>0.75</v>
      </c>
      <c r="CM70" s="68" t="s">
        <v>141</v>
      </c>
      <c r="CN70" s="69" t="s">
        <v>94</v>
      </c>
      <c r="CO70" s="68">
        <v>2</v>
      </c>
      <c r="CP70" s="69">
        <v>2</v>
      </c>
      <c r="CQ70" s="68">
        <v>1</v>
      </c>
      <c r="CR70" s="69"/>
      <c r="CS70" s="68"/>
      <c r="CT70" s="69"/>
      <c r="CU70" s="68"/>
      <c r="CV70" s="69"/>
      <c r="CW70" s="68"/>
      <c r="CX70" s="68"/>
      <c r="CY70" s="69"/>
      <c r="CZ70" s="68"/>
      <c r="DA70" s="69"/>
      <c r="DB70" s="68"/>
      <c r="DC70" s="70"/>
    </row>
    <row r="71" spans="1:107" ht="19.5" thickBot="1">
      <c r="A71" s="105"/>
      <c r="B71" s="103"/>
      <c r="C71" s="98"/>
      <c r="D71" s="103"/>
      <c r="E71" s="98"/>
      <c r="F71" s="103"/>
      <c r="G71" s="98"/>
      <c r="H71" s="103"/>
      <c r="I71" s="98"/>
      <c r="J71" s="103"/>
      <c r="K71" s="98"/>
      <c r="L71" s="98"/>
      <c r="M71" s="103"/>
      <c r="N71" s="98"/>
      <c r="O71" s="103"/>
      <c r="P71" s="98"/>
      <c r="Q71" s="106"/>
      <c r="S71" s="77"/>
      <c r="T71" s="78"/>
      <c r="U71" s="77"/>
      <c r="V71" s="78"/>
      <c r="W71" s="77"/>
      <c r="X71" s="78"/>
      <c r="Y71" s="77"/>
      <c r="Z71" s="78"/>
      <c r="AA71" s="77"/>
      <c r="AB71" s="78"/>
      <c r="AC71" s="77"/>
      <c r="AD71" s="77"/>
      <c r="AE71" s="78"/>
      <c r="AF71" s="77"/>
      <c r="AG71" s="78"/>
      <c r="AH71" s="77"/>
      <c r="AI71" s="80"/>
      <c r="AK71" s="100" t="s">
        <v>16</v>
      </c>
      <c r="AL71" s="96"/>
      <c r="AM71" s="96">
        <f t="shared" ref="AM71:AY71" si="324">SUM(AM67:AM70)</f>
        <v>4</v>
      </c>
      <c r="AN71" s="96">
        <f t="shared" si="324"/>
        <v>3</v>
      </c>
      <c r="AO71" s="96">
        <f t="shared" si="324"/>
        <v>1</v>
      </c>
      <c r="AP71" s="96">
        <f t="shared" si="324"/>
        <v>0</v>
      </c>
      <c r="AQ71" s="96">
        <f t="shared" si="324"/>
        <v>1</v>
      </c>
      <c r="AR71" s="96">
        <f t="shared" si="324"/>
        <v>0</v>
      </c>
      <c r="AS71" s="96">
        <f t="shared" si="324"/>
        <v>0</v>
      </c>
      <c r="AT71" s="96">
        <f t="shared" si="324"/>
        <v>0</v>
      </c>
      <c r="AU71" s="96">
        <f t="shared" si="324"/>
        <v>1</v>
      </c>
      <c r="AV71" s="96">
        <f t="shared" si="324"/>
        <v>0</v>
      </c>
      <c r="AW71" s="96">
        <f t="shared" si="324"/>
        <v>0</v>
      </c>
      <c r="AX71" s="96">
        <f t="shared" si="324"/>
        <v>0</v>
      </c>
      <c r="AY71" s="96">
        <f t="shared" si="324"/>
        <v>0</v>
      </c>
      <c r="AZ71" s="101">
        <f>AO71/AN71</f>
        <v>0.33333333333333331</v>
      </c>
      <c r="BA71" s="102">
        <f>(AO71+AR71+AS71+AT71)/AM71</f>
        <v>0.25</v>
      </c>
      <c r="BC71" s="89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2"/>
      <c r="BU71" s="64" t="s">
        <v>153</v>
      </c>
      <c r="BV71" s="65" t="s">
        <v>150</v>
      </c>
      <c r="BW71" s="66">
        <v>1</v>
      </c>
      <c r="BX71" s="65">
        <v>1</v>
      </c>
      <c r="BY71" s="66">
        <v>0</v>
      </c>
      <c r="BZ71" s="65">
        <v>0</v>
      </c>
      <c r="CA71" s="66">
        <v>1</v>
      </c>
      <c r="CB71" s="65"/>
      <c r="CC71" s="66"/>
      <c r="CD71" s="65"/>
      <c r="CE71" s="66"/>
      <c r="CF71" s="66"/>
      <c r="CG71" s="65"/>
      <c r="CH71" s="66"/>
      <c r="CI71" s="65">
        <v>1</v>
      </c>
      <c r="CJ71" s="66"/>
      <c r="CK71" s="67"/>
      <c r="CM71" s="77"/>
      <c r="CN71" s="78"/>
      <c r="CO71" s="77"/>
      <c r="CP71" s="78"/>
      <c r="CQ71" s="77"/>
      <c r="CR71" s="78"/>
      <c r="CS71" s="77"/>
      <c r="CT71" s="78"/>
      <c r="CU71" s="77"/>
      <c r="CV71" s="78"/>
      <c r="CW71" s="77"/>
      <c r="CX71" s="77"/>
      <c r="CY71" s="78"/>
      <c r="CZ71" s="77"/>
      <c r="DA71" s="78"/>
      <c r="DB71" s="77"/>
      <c r="DC71" s="80"/>
    </row>
    <row r="72" spans="1:107" ht="19.5" thickBot="1">
      <c r="A72" s="100" t="s">
        <v>16</v>
      </c>
      <c r="B72" s="96"/>
      <c r="C72" s="96">
        <f>SUM(C66:C71)</f>
        <v>6</v>
      </c>
      <c r="D72" s="96">
        <f t="shared" ref="D72" si="325">SUM(D66:D71)</f>
        <v>4</v>
      </c>
      <c r="E72" s="96">
        <f t="shared" ref="E72" si="326">SUM(E66:E71)</f>
        <v>0</v>
      </c>
      <c r="F72" s="96">
        <f t="shared" ref="F72" si="327">SUM(F66:F71)</f>
        <v>0</v>
      </c>
      <c r="G72" s="96">
        <f t="shared" ref="G72" si="328">SUM(G66:G71)</f>
        <v>0</v>
      </c>
      <c r="H72" s="96">
        <f t="shared" ref="H72" si="329">SUM(H66:H71)</f>
        <v>0</v>
      </c>
      <c r="I72" s="96">
        <f t="shared" ref="I72" si="330">SUM(I66:I71)</f>
        <v>1</v>
      </c>
      <c r="J72" s="96">
        <f t="shared" ref="J72" si="331">SUM(J66:J71)</f>
        <v>1</v>
      </c>
      <c r="K72" s="96">
        <f t="shared" ref="K72" si="332">SUM(K66:K71)</f>
        <v>2</v>
      </c>
      <c r="L72" s="96">
        <f t="shared" ref="L72" si="333">SUM(L66:L71)</f>
        <v>0</v>
      </c>
      <c r="M72" s="96">
        <f t="shared" ref="M72" si="334">SUM(M66:M71)</f>
        <v>0</v>
      </c>
      <c r="N72" s="96">
        <f t="shared" ref="N72" si="335">SUM(N66:N71)</f>
        <v>0</v>
      </c>
      <c r="O72" s="96">
        <f t="shared" ref="O72" si="336">SUM(O66:O71)</f>
        <v>0</v>
      </c>
      <c r="P72" s="96">
        <f>E72/D72</f>
        <v>0</v>
      </c>
      <c r="Q72" s="97">
        <f>(E72+H72+I72+J72)/C72</f>
        <v>0.33333333333333331</v>
      </c>
      <c r="S72" s="57" t="s">
        <v>16</v>
      </c>
      <c r="T72" s="91"/>
      <c r="U72" s="91">
        <f t="shared" ref="U72:AG72" si="337">SUM(U69:U71)</f>
        <v>2</v>
      </c>
      <c r="V72" s="91">
        <f t="shared" si="337"/>
        <v>2</v>
      </c>
      <c r="W72" s="91">
        <f t="shared" si="337"/>
        <v>0</v>
      </c>
      <c r="X72" s="91">
        <f t="shared" si="337"/>
        <v>0</v>
      </c>
      <c r="Y72" s="91">
        <f t="shared" si="337"/>
        <v>0</v>
      </c>
      <c r="Z72" s="91">
        <f t="shared" si="337"/>
        <v>0</v>
      </c>
      <c r="AA72" s="91">
        <f t="shared" si="337"/>
        <v>0</v>
      </c>
      <c r="AB72" s="91">
        <f t="shared" si="337"/>
        <v>0</v>
      </c>
      <c r="AC72" s="91">
        <f t="shared" si="337"/>
        <v>1</v>
      </c>
      <c r="AD72" s="91">
        <f t="shared" si="337"/>
        <v>0</v>
      </c>
      <c r="AE72" s="91">
        <f t="shared" si="337"/>
        <v>0</v>
      </c>
      <c r="AF72" s="91">
        <f t="shared" si="337"/>
        <v>0</v>
      </c>
      <c r="AG72" s="91">
        <f t="shared" si="337"/>
        <v>0</v>
      </c>
      <c r="AH72" s="91">
        <f>W72/V72</f>
        <v>0</v>
      </c>
      <c r="AI72" s="91">
        <f>(W72+Z72+AA72+AB72)/U72</f>
        <v>0</v>
      </c>
      <c r="AK72" s="64" t="s">
        <v>171</v>
      </c>
      <c r="AL72" s="114"/>
      <c r="AM72" s="115"/>
      <c r="AN72" s="116"/>
      <c r="AO72" s="115"/>
      <c r="AP72" s="116"/>
      <c r="AQ72" s="115"/>
      <c r="AR72" s="116"/>
      <c r="AS72" s="115"/>
      <c r="AT72" s="116"/>
      <c r="AU72" s="115"/>
      <c r="AV72" s="115"/>
      <c r="AW72" s="116"/>
      <c r="AX72" s="115"/>
      <c r="AY72" s="116"/>
      <c r="AZ72" s="115"/>
      <c r="BA72" s="117"/>
      <c r="BC72" s="100" t="s">
        <v>16</v>
      </c>
      <c r="BD72" s="96"/>
      <c r="BE72" s="96">
        <f t="shared" ref="BE72:BQ72" si="338">SUM(BE68:BE71)</f>
        <v>4</v>
      </c>
      <c r="BF72" s="96">
        <f t="shared" si="338"/>
        <v>4</v>
      </c>
      <c r="BG72" s="96">
        <f t="shared" si="338"/>
        <v>1</v>
      </c>
      <c r="BH72" s="96">
        <f t="shared" si="338"/>
        <v>2</v>
      </c>
      <c r="BI72" s="96">
        <f t="shared" si="338"/>
        <v>0</v>
      </c>
      <c r="BJ72" s="96">
        <f t="shared" si="338"/>
        <v>0</v>
      </c>
      <c r="BK72" s="96">
        <f t="shared" si="338"/>
        <v>0</v>
      </c>
      <c r="BL72" s="96">
        <f t="shared" si="338"/>
        <v>0</v>
      </c>
      <c r="BM72" s="96">
        <f t="shared" si="338"/>
        <v>0</v>
      </c>
      <c r="BN72" s="96">
        <f t="shared" si="338"/>
        <v>0</v>
      </c>
      <c r="BO72" s="96">
        <f t="shared" si="338"/>
        <v>0</v>
      </c>
      <c r="BP72" s="96">
        <f t="shared" si="338"/>
        <v>0</v>
      </c>
      <c r="BQ72" s="96">
        <f t="shared" si="338"/>
        <v>0</v>
      </c>
      <c r="BR72" s="101">
        <f>BG72/BF72</f>
        <v>0.25</v>
      </c>
      <c r="BS72" s="102">
        <f>(BG72+BJ72+BK72+BL72)/BE72</f>
        <v>0.25</v>
      </c>
      <c r="BU72" s="83"/>
      <c r="BV72" s="94"/>
      <c r="BW72" s="85"/>
      <c r="BX72" s="86"/>
      <c r="BY72" s="85"/>
      <c r="BZ72" s="86"/>
      <c r="CA72" s="85"/>
      <c r="CB72" s="86"/>
      <c r="CC72" s="85"/>
      <c r="CD72" s="86"/>
      <c r="CE72" s="85"/>
      <c r="CF72" s="85"/>
      <c r="CG72" s="86"/>
      <c r="CH72" s="85"/>
      <c r="CI72" s="86"/>
      <c r="CJ72" s="85"/>
      <c r="CK72" s="88"/>
      <c r="CM72" s="77"/>
      <c r="CN72" s="78"/>
      <c r="CO72" s="77"/>
      <c r="CP72" s="78"/>
      <c r="CQ72" s="77"/>
      <c r="CR72" s="78"/>
      <c r="CS72" s="77"/>
      <c r="CT72" s="78"/>
      <c r="CU72" s="77"/>
      <c r="CV72" s="78"/>
      <c r="CW72" s="77"/>
      <c r="CX72" s="77"/>
      <c r="CY72" s="78"/>
      <c r="CZ72" s="77"/>
      <c r="DA72" s="78"/>
      <c r="DB72" s="77"/>
      <c r="DC72" s="80"/>
    </row>
    <row r="73" spans="1:107">
      <c r="A73" s="64" t="s">
        <v>85</v>
      </c>
      <c r="B73" s="65" t="s">
        <v>77</v>
      </c>
      <c r="C73" s="66">
        <v>3</v>
      </c>
      <c r="D73" s="65">
        <v>1</v>
      </c>
      <c r="E73" s="66">
        <v>0</v>
      </c>
      <c r="F73" s="65">
        <v>2</v>
      </c>
      <c r="G73" s="66">
        <v>1</v>
      </c>
      <c r="H73" s="65"/>
      <c r="I73" s="66">
        <v>1</v>
      </c>
      <c r="J73" s="65">
        <v>1</v>
      </c>
      <c r="K73" s="66"/>
      <c r="L73" s="66"/>
      <c r="M73" s="65"/>
      <c r="N73" s="66"/>
      <c r="O73" s="65">
        <v>1</v>
      </c>
      <c r="P73" s="66"/>
      <c r="Q73" s="67"/>
      <c r="AK73" s="83"/>
      <c r="AL73" s="78" t="s">
        <v>45</v>
      </c>
      <c r="AM73" s="77">
        <v>2</v>
      </c>
      <c r="AN73" s="78">
        <v>2</v>
      </c>
      <c r="AO73" s="77">
        <v>1</v>
      </c>
      <c r="AP73" s="82">
        <v>1</v>
      </c>
      <c r="AQ73" s="77">
        <v>2</v>
      </c>
      <c r="AR73" s="78"/>
      <c r="AS73" s="77"/>
      <c r="AT73" s="78"/>
      <c r="AU73" s="77"/>
      <c r="AV73" s="77"/>
      <c r="AW73" s="78"/>
      <c r="AX73" s="77">
        <v>1</v>
      </c>
      <c r="AY73" s="78"/>
      <c r="AZ73" s="77"/>
      <c r="BA73" s="93"/>
      <c r="BC73" s="71" t="s">
        <v>256</v>
      </c>
      <c r="BD73" s="72" t="s">
        <v>19</v>
      </c>
      <c r="BE73" s="72">
        <v>2</v>
      </c>
      <c r="BF73" s="72">
        <v>2</v>
      </c>
      <c r="BG73" s="72">
        <v>0</v>
      </c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3"/>
      <c r="BU73" s="83"/>
      <c r="BV73" s="78" t="s">
        <v>260</v>
      </c>
      <c r="BW73" s="77">
        <v>1</v>
      </c>
      <c r="BX73" s="78"/>
      <c r="BY73" s="77"/>
      <c r="BZ73" s="78"/>
      <c r="CA73" s="77"/>
      <c r="CB73" s="78"/>
      <c r="CC73" s="77">
        <v>1</v>
      </c>
      <c r="CD73" s="78"/>
      <c r="CE73" s="77"/>
      <c r="CF73" s="77"/>
      <c r="CG73" s="78"/>
      <c r="CH73" s="77"/>
      <c r="CI73" s="78"/>
      <c r="CJ73" s="77"/>
      <c r="CK73" s="93"/>
      <c r="CM73" s="77"/>
      <c r="CN73" s="78" t="s">
        <v>167</v>
      </c>
      <c r="CO73" s="77">
        <v>2</v>
      </c>
      <c r="CP73" s="78">
        <v>2</v>
      </c>
      <c r="CQ73" s="77">
        <v>1</v>
      </c>
      <c r="CR73" s="78"/>
      <c r="CS73" s="77">
        <v>2</v>
      </c>
      <c r="CT73" s="78"/>
      <c r="CU73" s="77"/>
      <c r="CV73" s="78"/>
      <c r="CW73" s="77"/>
      <c r="CX73" s="77"/>
      <c r="CY73" s="78"/>
      <c r="CZ73" s="77"/>
      <c r="DA73" s="78"/>
      <c r="DB73" s="77"/>
      <c r="DC73" s="80"/>
    </row>
    <row r="74" spans="1:107">
      <c r="A74" s="83"/>
      <c r="B74" s="78" t="s">
        <v>139</v>
      </c>
      <c r="C74" s="77">
        <v>3</v>
      </c>
      <c r="D74" s="78">
        <v>1</v>
      </c>
      <c r="E74" s="77">
        <v>0</v>
      </c>
      <c r="F74" s="78"/>
      <c r="G74" s="77"/>
      <c r="H74" s="78"/>
      <c r="I74" s="77"/>
      <c r="J74" s="78">
        <v>2</v>
      </c>
      <c r="K74" s="77"/>
      <c r="L74" s="77"/>
      <c r="M74" s="78"/>
      <c r="N74" s="77"/>
      <c r="O74" s="78"/>
      <c r="P74" s="77"/>
      <c r="Q74" s="93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83"/>
      <c r="AL74" s="78" t="s">
        <v>129</v>
      </c>
      <c r="AM74" s="77">
        <v>3</v>
      </c>
      <c r="AN74" s="78">
        <v>3</v>
      </c>
      <c r="AO74" s="77">
        <v>1</v>
      </c>
      <c r="AP74" s="82">
        <v>1</v>
      </c>
      <c r="AQ74" s="77"/>
      <c r="AR74" s="78"/>
      <c r="AS74" s="77"/>
      <c r="AT74" s="78"/>
      <c r="AU74" s="77"/>
      <c r="AV74" s="77"/>
      <c r="AW74" s="78"/>
      <c r="AX74" s="77"/>
      <c r="AY74" s="78"/>
      <c r="AZ74" s="77"/>
      <c r="BA74" s="93"/>
      <c r="BC74" s="89"/>
      <c r="BD74" s="91" t="s">
        <v>258</v>
      </c>
      <c r="BE74" s="91">
        <v>1</v>
      </c>
      <c r="BF74" s="91">
        <v>1</v>
      </c>
      <c r="BG74" s="91">
        <v>0</v>
      </c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2"/>
      <c r="BU74" s="105"/>
      <c r="BV74" s="103"/>
      <c r="BW74" s="98"/>
      <c r="BX74" s="103"/>
      <c r="BY74" s="98"/>
      <c r="BZ74" s="103"/>
      <c r="CA74" s="98"/>
      <c r="CB74" s="103"/>
      <c r="CC74" s="98"/>
      <c r="CD74" s="103"/>
      <c r="CE74" s="98"/>
      <c r="CF74" s="98"/>
      <c r="CG74" s="103"/>
      <c r="CH74" s="98"/>
      <c r="CI74" s="103"/>
      <c r="CJ74" s="98"/>
      <c r="CK74" s="106"/>
      <c r="CM74" s="98"/>
      <c r="CN74" s="103"/>
      <c r="CO74" s="98"/>
      <c r="CP74" s="103"/>
      <c r="CQ74" s="98"/>
      <c r="CR74" s="103"/>
      <c r="CS74" s="98"/>
      <c r="CT74" s="103"/>
      <c r="CU74" s="98"/>
      <c r="CV74" s="103"/>
      <c r="CW74" s="98"/>
      <c r="CX74" s="98"/>
      <c r="CY74" s="103"/>
      <c r="CZ74" s="98"/>
      <c r="DA74" s="103"/>
      <c r="DB74" s="98"/>
      <c r="DC74" s="104"/>
    </row>
    <row r="75" spans="1:107" ht="19.5" thickBot="1">
      <c r="A75" s="83"/>
      <c r="B75" s="94"/>
      <c r="C75" s="85"/>
      <c r="D75" s="86"/>
      <c r="E75" s="85"/>
      <c r="F75" s="86"/>
      <c r="G75" s="85"/>
      <c r="H75" s="86"/>
      <c r="I75" s="85"/>
      <c r="J75" s="86"/>
      <c r="K75" s="85"/>
      <c r="L75" s="85"/>
      <c r="M75" s="86"/>
      <c r="N75" s="85"/>
      <c r="O75" s="86"/>
      <c r="P75" s="85"/>
      <c r="Q75" s="8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105"/>
      <c r="AL75" s="103"/>
      <c r="AM75" s="98"/>
      <c r="AN75" s="103"/>
      <c r="AO75" s="98"/>
      <c r="AP75" s="103"/>
      <c r="AQ75" s="98"/>
      <c r="AR75" s="103"/>
      <c r="AS75" s="98"/>
      <c r="AT75" s="103"/>
      <c r="AU75" s="98"/>
      <c r="AV75" s="98"/>
      <c r="AW75" s="103"/>
      <c r="AX75" s="98"/>
      <c r="AY75" s="103"/>
      <c r="AZ75" s="98"/>
      <c r="BA75" s="106"/>
      <c r="BC75" s="89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2"/>
      <c r="BU75" s="100" t="s">
        <v>16</v>
      </c>
      <c r="BV75" s="96"/>
      <c r="BW75" s="96">
        <f t="shared" ref="BW75:CI75" si="339">SUM(BW71:BW74)</f>
        <v>2</v>
      </c>
      <c r="BX75" s="96">
        <f t="shared" si="339"/>
        <v>1</v>
      </c>
      <c r="BY75" s="96">
        <f t="shared" si="339"/>
        <v>0</v>
      </c>
      <c r="BZ75" s="96">
        <f t="shared" si="339"/>
        <v>0</v>
      </c>
      <c r="CA75" s="96">
        <f t="shared" si="339"/>
        <v>1</v>
      </c>
      <c r="CB75" s="96">
        <f t="shared" si="339"/>
        <v>0</v>
      </c>
      <c r="CC75" s="96">
        <f t="shared" si="339"/>
        <v>1</v>
      </c>
      <c r="CD75" s="96">
        <f t="shared" si="339"/>
        <v>0</v>
      </c>
      <c r="CE75" s="96">
        <f t="shared" si="339"/>
        <v>0</v>
      </c>
      <c r="CF75" s="96">
        <f t="shared" si="339"/>
        <v>0</v>
      </c>
      <c r="CG75" s="96">
        <f t="shared" si="339"/>
        <v>0</v>
      </c>
      <c r="CH75" s="96">
        <f t="shared" si="339"/>
        <v>0</v>
      </c>
      <c r="CI75" s="96">
        <f t="shared" si="339"/>
        <v>1</v>
      </c>
      <c r="CJ75" s="101">
        <f>BY75/BX75</f>
        <v>0</v>
      </c>
      <c r="CK75" s="102">
        <f>(BY75+CB75+CC75+CD75)/BW75</f>
        <v>0.5</v>
      </c>
      <c r="CM75" s="57" t="s">
        <v>16</v>
      </c>
      <c r="CN75" s="91"/>
      <c r="CO75" s="91">
        <f t="shared" ref="CO75:DA75" si="340">SUM(CO70:CO74)</f>
        <v>4</v>
      </c>
      <c r="CP75" s="91">
        <f t="shared" si="340"/>
        <v>4</v>
      </c>
      <c r="CQ75" s="91">
        <f t="shared" si="340"/>
        <v>2</v>
      </c>
      <c r="CR75" s="91">
        <f t="shared" si="340"/>
        <v>0</v>
      </c>
      <c r="CS75" s="91">
        <f t="shared" si="340"/>
        <v>2</v>
      </c>
      <c r="CT75" s="91">
        <f t="shared" si="340"/>
        <v>0</v>
      </c>
      <c r="CU75" s="91">
        <f t="shared" si="340"/>
        <v>0</v>
      </c>
      <c r="CV75" s="91">
        <f t="shared" si="340"/>
        <v>0</v>
      </c>
      <c r="CW75" s="91">
        <f t="shared" si="340"/>
        <v>0</v>
      </c>
      <c r="CX75" s="91">
        <f t="shared" si="340"/>
        <v>0</v>
      </c>
      <c r="CY75" s="91">
        <f t="shared" si="340"/>
        <v>0</v>
      </c>
      <c r="CZ75" s="91">
        <f t="shared" si="340"/>
        <v>0</v>
      </c>
      <c r="DA75" s="91">
        <f t="shared" si="340"/>
        <v>0</v>
      </c>
      <c r="DB75" s="107">
        <f>CQ75/CP75</f>
        <v>0.5</v>
      </c>
      <c r="DC75" s="107">
        <f>(CQ75+CT75+CU75+CV75)/CO75</f>
        <v>0.5</v>
      </c>
    </row>
    <row r="76" spans="1:107" ht="19.5" thickBot="1">
      <c r="A76" s="83"/>
      <c r="B76" s="78"/>
      <c r="C76" s="77"/>
      <c r="D76" s="78"/>
      <c r="E76" s="77"/>
      <c r="F76" s="78"/>
      <c r="G76" s="77"/>
      <c r="H76" s="78"/>
      <c r="I76" s="77"/>
      <c r="J76" s="78"/>
      <c r="K76" s="77"/>
      <c r="L76" s="77"/>
      <c r="M76" s="78"/>
      <c r="N76" s="77"/>
      <c r="O76" s="78"/>
      <c r="P76" s="77"/>
      <c r="Q76" s="93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100" t="s">
        <v>16</v>
      </c>
      <c r="AL76" s="96"/>
      <c r="AM76" s="96">
        <f t="shared" ref="AM76:AY76" si="341">SUM(AM72:AM75)</f>
        <v>5</v>
      </c>
      <c r="AN76" s="96">
        <f t="shared" si="341"/>
        <v>5</v>
      </c>
      <c r="AO76" s="96">
        <f t="shared" si="341"/>
        <v>2</v>
      </c>
      <c r="AP76" s="96">
        <f t="shared" si="341"/>
        <v>2</v>
      </c>
      <c r="AQ76" s="96">
        <f t="shared" si="341"/>
        <v>2</v>
      </c>
      <c r="AR76" s="96">
        <f t="shared" si="341"/>
        <v>0</v>
      </c>
      <c r="AS76" s="96">
        <f t="shared" si="341"/>
        <v>0</v>
      </c>
      <c r="AT76" s="96">
        <f t="shared" si="341"/>
        <v>0</v>
      </c>
      <c r="AU76" s="96">
        <f t="shared" si="341"/>
        <v>0</v>
      </c>
      <c r="AV76" s="96">
        <f t="shared" si="341"/>
        <v>0</v>
      </c>
      <c r="AW76" s="96">
        <f t="shared" si="341"/>
        <v>0</v>
      </c>
      <c r="AX76" s="96">
        <f t="shared" si="341"/>
        <v>1</v>
      </c>
      <c r="AY76" s="96">
        <f t="shared" si="341"/>
        <v>0</v>
      </c>
      <c r="AZ76" s="101">
        <f>AO76/AN76</f>
        <v>0.4</v>
      </c>
      <c r="BA76" s="102">
        <f>(AO76+AR76+AS76+AT76)/AM76</f>
        <v>0.4</v>
      </c>
      <c r="BC76" s="100" t="s">
        <v>16</v>
      </c>
      <c r="BD76" s="96"/>
      <c r="BE76" s="96">
        <f t="shared" ref="BE76:BQ76" si="342">SUM(BE73:BE75)</f>
        <v>3</v>
      </c>
      <c r="BF76" s="96">
        <f t="shared" si="342"/>
        <v>3</v>
      </c>
      <c r="BG76" s="96">
        <f t="shared" si="342"/>
        <v>0</v>
      </c>
      <c r="BH76" s="96">
        <f t="shared" si="342"/>
        <v>0</v>
      </c>
      <c r="BI76" s="96">
        <f t="shared" si="342"/>
        <v>0</v>
      </c>
      <c r="BJ76" s="96">
        <f t="shared" si="342"/>
        <v>0</v>
      </c>
      <c r="BK76" s="96">
        <f t="shared" si="342"/>
        <v>0</v>
      </c>
      <c r="BL76" s="96">
        <f t="shared" si="342"/>
        <v>0</v>
      </c>
      <c r="BM76" s="96">
        <f t="shared" si="342"/>
        <v>0</v>
      </c>
      <c r="BN76" s="96">
        <f t="shared" si="342"/>
        <v>0</v>
      </c>
      <c r="BO76" s="96">
        <f t="shared" si="342"/>
        <v>0</v>
      </c>
      <c r="BP76" s="96">
        <f t="shared" si="342"/>
        <v>0</v>
      </c>
      <c r="BQ76" s="96">
        <f t="shared" si="342"/>
        <v>0</v>
      </c>
      <c r="BR76" s="101">
        <f>BG76/BF76</f>
        <v>0</v>
      </c>
      <c r="BS76" s="102">
        <f>(BG76+BJ76+BK76+BL76)/BE76</f>
        <v>0</v>
      </c>
      <c r="BU76" s="64" t="s">
        <v>251</v>
      </c>
      <c r="BV76" s="65" t="s">
        <v>19</v>
      </c>
      <c r="BW76" s="66">
        <v>1</v>
      </c>
      <c r="BX76" s="65"/>
      <c r="BY76" s="66"/>
      <c r="BZ76" s="65"/>
      <c r="CA76" s="66"/>
      <c r="CB76" s="65"/>
      <c r="CC76" s="66">
        <v>1</v>
      </c>
      <c r="CD76" s="65"/>
      <c r="CE76" s="66"/>
      <c r="CF76" s="66"/>
      <c r="CG76" s="65"/>
      <c r="CH76" s="66"/>
      <c r="CI76" s="65">
        <v>1</v>
      </c>
      <c r="CJ76" s="66"/>
      <c r="CK76" s="67"/>
      <c r="CM76" s="68" t="s">
        <v>176</v>
      </c>
      <c r="CN76" s="69"/>
      <c r="CO76" s="68"/>
      <c r="CP76" s="69"/>
      <c r="CQ76" s="68"/>
      <c r="CR76" s="69"/>
      <c r="CS76" s="68"/>
      <c r="CT76" s="69"/>
      <c r="CU76" s="68"/>
      <c r="CV76" s="69"/>
      <c r="CW76" s="68"/>
      <c r="CX76" s="68"/>
      <c r="CY76" s="69"/>
      <c r="CZ76" s="68"/>
      <c r="DA76" s="69"/>
      <c r="DB76" s="68"/>
      <c r="DC76" s="70"/>
    </row>
    <row r="77" spans="1:107" ht="19.5" thickBot="1">
      <c r="A77" s="83"/>
      <c r="B77" s="78" t="s">
        <v>173</v>
      </c>
      <c r="C77" s="77">
        <v>3</v>
      </c>
      <c r="D77" s="78">
        <v>3</v>
      </c>
      <c r="E77" s="77">
        <v>3</v>
      </c>
      <c r="F77" s="82">
        <v>2</v>
      </c>
      <c r="G77" s="77">
        <v>2</v>
      </c>
      <c r="H77" s="78"/>
      <c r="I77" s="77"/>
      <c r="J77" s="78"/>
      <c r="K77" s="77"/>
      <c r="L77" s="77"/>
      <c r="M77" s="78"/>
      <c r="N77" s="77"/>
      <c r="O77" s="78">
        <v>2</v>
      </c>
      <c r="P77" s="77"/>
      <c r="Q77" s="93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64" t="s">
        <v>172</v>
      </c>
      <c r="AL77" s="114"/>
      <c r="AM77" s="115"/>
      <c r="AN77" s="116"/>
      <c r="AO77" s="115"/>
      <c r="AP77" s="116"/>
      <c r="AQ77" s="115"/>
      <c r="AR77" s="116"/>
      <c r="AS77" s="115"/>
      <c r="AT77" s="116"/>
      <c r="AU77" s="115"/>
      <c r="AV77" s="115"/>
      <c r="AW77" s="116"/>
      <c r="AX77" s="115"/>
      <c r="AY77" s="116"/>
      <c r="AZ77" s="115"/>
      <c r="BA77" s="117"/>
      <c r="BC77" s="71" t="s">
        <v>257</v>
      </c>
      <c r="BD77" s="72" t="s">
        <v>19</v>
      </c>
      <c r="BE77" s="72">
        <v>1</v>
      </c>
      <c r="BF77" s="72">
        <v>1</v>
      </c>
      <c r="BG77" s="72">
        <v>1</v>
      </c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3"/>
      <c r="BU77" s="83"/>
      <c r="BV77" s="78" t="s">
        <v>261</v>
      </c>
      <c r="BW77" s="77">
        <v>1</v>
      </c>
      <c r="BX77" s="78">
        <v>1</v>
      </c>
      <c r="BY77" s="77">
        <v>1</v>
      </c>
      <c r="BZ77" s="78"/>
      <c r="CA77" s="77">
        <v>1</v>
      </c>
      <c r="CB77" s="78"/>
      <c r="CC77" s="77"/>
      <c r="CD77" s="78"/>
      <c r="CE77" s="77"/>
      <c r="CF77" s="77"/>
      <c r="CG77" s="78"/>
      <c r="CH77" s="77">
        <v>1</v>
      </c>
      <c r="CI77" s="78"/>
      <c r="CJ77" s="77"/>
      <c r="CK77" s="93"/>
      <c r="CM77" s="77"/>
      <c r="CN77" s="78"/>
      <c r="CO77" s="77"/>
      <c r="CP77" s="78"/>
      <c r="CQ77" s="77"/>
      <c r="CR77" s="78"/>
      <c r="CS77" s="77"/>
      <c r="CT77" s="78"/>
      <c r="CU77" s="77"/>
      <c r="CV77" s="78"/>
      <c r="CW77" s="77"/>
      <c r="CX77" s="77"/>
      <c r="CY77" s="78"/>
      <c r="CZ77" s="77"/>
      <c r="DA77" s="78"/>
      <c r="DB77" s="77"/>
      <c r="DC77" s="80"/>
    </row>
    <row r="78" spans="1:107">
      <c r="A78" s="105"/>
      <c r="B78" s="103" t="s">
        <v>240</v>
      </c>
      <c r="C78" s="98">
        <v>2</v>
      </c>
      <c r="D78" s="103"/>
      <c r="E78" s="98"/>
      <c r="F78" s="103">
        <v>1</v>
      </c>
      <c r="G78" s="98"/>
      <c r="H78" s="103"/>
      <c r="I78" s="98">
        <v>1</v>
      </c>
      <c r="J78" s="103">
        <v>1</v>
      </c>
      <c r="K78" s="98"/>
      <c r="L78" s="98"/>
      <c r="M78" s="103"/>
      <c r="N78" s="98"/>
      <c r="O78" s="103"/>
      <c r="P78" s="98"/>
      <c r="Q78" s="106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83"/>
      <c r="AL78" s="78" t="s">
        <v>45</v>
      </c>
      <c r="AM78" s="77">
        <v>1</v>
      </c>
      <c r="AN78" s="78"/>
      <c r="AO78" s="77">
        <v>0</v>
      </c>
      <c r="AP78" s="78"/>
      <c r="AQ78" s="77"/>
      <c r="AR78" s="78"/>
      <c r="AS78" s="77">
        <v>1</v>
      </c>
      <c r="AT78" s="78"/>
      <c r="AU78" s="77"/>
      <c r="AV78" s="77"/>
      <c r="AW78" s="78"/>
      <c r="AX78" s="77"/>
      <c r="AY78" s="78"/>
      <c r="AZ78" s="77"/>
      <c r="BA78" s="93"/>
      <c r="BC78" s="89"/>
      <c r="BD78" s="91" t="s">
        <v>258</v>
      </c>
      <c r="BE78" s="91">
        <v>1</v>
      </c>
      <c r="BF78" s="91">
        <v>1</v>
      </c>
      <c r="BG78" s="91">
        <v>0</v>
      </c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2"/>
      <c r="BU78" s="105"/>
      <c r="BV78" s="103"/>
      <c r="BW78" s="98"/>
      <c r="BX78" s="103"/>
      <c r="BY78" s="98"/>
      <c r="BZ78" s="103"/>
      <c r="CA78" s="98"/>
      <c r="CB78" s="103"/>
      <c r="CC78" s="98"/>
      <c r="CD78" s="103"/>
      <c r="CE78" s="98"/>
      <c r="CF78" s="98"/>
      <c r="CG78" s="103"/>
      <c r="CH78" s="98"/>
      <c r="CI78" s="103"/>
      <c r="CJ78" s="98"/>
      <c r="CK78" s="106"/>
      <c r="CM78" s="77"/>
      <c r="CN78" s="78"/>
      <c r="CO78" s="77"/>
      <c r="CP78" s="78"/>
      <c r="CQ78" s="77"/>
      <c r="CR78" s="78"/>
      <c r="CS78" s="77"/>
      <c r="CT78" s="78"/>
      <c r="CU78" s="77"/>
      <c r="CV78" s="78"/>
      <c r="CW78" s="77"/>
      <c r="CX78" s="77"/>
      <c r="CY78" s="78"/>
      <c r="CZ78" s="77"/>
      <c r="DA78" s="78"/>
      <c r="DB78" s="77"/>
      <c r="DC78" s="80"/>
    </row>
    <row r="79" spans="1:107" ht="19.5" thickBot="1">
      <c r="A79" s="100" t="s">
        <v>16</v>
      </c>
      <c r="B79" s="96"/>
      <c r="C79" s="96">
        <f>SUM(C73:C78)</f>
        <v>11</v>
      </c>
      <c r="D79" s="96">
        <f t="shared" ref="D79" si="343">SUM(D73:D78)</f>
        <v>5</v>
      </c>
      <c r="E79" s="96">
        <f t="shared" ref="E79" si="344">SUM(E73:E78)</f>
        <v>3</v>
      </c>
      <c r="F79" s="96">
        <f t="shared" ref="F79" si="345">SUM(F73:F78)</f>
        <v>5</v>
      </c>
      <c r="G79" s="96">
        <f t="shared" ref="G79" si="346">SUM(G73:G78)</f>
        <v>3</v>
      </c>
      <c r="H79" s="96">
        <f t="shared" ref="H79" si="347">SUM(H73:H78)</f>
        <v>0</v>
      </c>
      <c r="I79" s="96">
        <f t="shared" ref="I79" si="348">SUM(I73:I78)</f>
        <v>2</v>
      </c>
      <c r="J79" s="96">
        <f t="shared" ref="J79" si="349">SUM(J73:J78)</f>
        <v>4</v>
      </c>
      <c r="K79" s="96">
        <f t="shared" ref="K79" si="350">SUM(K73:K78)</f>
        <v>0</v>
      </c>
      <c r="L79" s="96">
        <f t="shared" ref="L79" si="351">SUM(L73:L78)</f>
        <v>0</v>
      </c>
      <c r="M79" s="96">
        <f t="shared" ref="M79" si="352">SUM(M73:M78)</f>
        <v>0</v>
      </c>
      <c r="N79" s="96">
        <f t="shared" ref="N79" si="353">SUM(N73:N78)</f>
        <v>0</v>
      </c>
      <c r="O79" s="96">
        <f t="shared" ref="O79" si="354">SUM(O73:O78)</f>
        <v>3</v>
      </c>
      <c r="P79" s="96">
        <f>E79/D79</f>
        <v>0.6</v>
      </c>
      <c r="Q79" s="97">
        <f>(E79+H79+I79+J79)/C79</f>
        <v>0.81818181818181823</v>
      </c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105"/>
      <c r="AL79" s="103"/>
      <c r="AM79" s="98"/>
      <c r="AN79" s="103"/>
      <c r="AO79" s="98"/>
      <c r="AP79" s="103"/>
      <c r="AQ79" s="98"/>
      <c r="AR79" s="103"/>
      <c r="AS79" s="98"/>
      <c r="AT79" s="103"/>
      <c r="AU79" s="98"/>
      <c r="AV79" s="98"/>
      <c r="AW79" s="103"/>
      <c r="AX79" s="98"/>
      <c r="AY79" s="103"/>
      <c r="AZ79" s="98"/>
      <c r="BA79" s="106"/>
      <c r="BC79" s="89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2"/>
      <c r="BU79" s="100" t="s">
        <v>16</v>
      </c>
      <c r="BV79" s="96"/>
      <c r="BW79" s="96">
        <f t="shared" ref="BW79:CI79" si="355">SUM(BW76:BW78)</f>
        <v>2</v>
      </c>
      <c r="BX79" s="96">
        <f t="shared" si="355"/>
        <v>1</v>
      </c>
      <c r="BY79" s="96">
        <f t="shared" si="355"/>
        <v>1</v>
      </c>
      <c r="BZ79" s="96">
        <f t="shared" si="355"/>
        <v>0</v>
      </c>
      <c r="CA79" s="96">
        <f t="shared" si="355"/>
        <v>1</v>
      </c>
      <c r="CB79" s="96">
        <f t="shared" si="355"/>
        <v>0</v>
      </c>
      <c r="CC79" s="96">
        <f t="shared" si="355"/>
        <v>1</v>
      </c>
      <c r="CD79" s="96">
        <f t="shared" si="355"/>
        <v>0</v>
      </c>
      <c r="CE79" s="96">
        <f t="shared" si="355"/>
        <v>0</v>
      </c>
      <c r="CF79" s="96">
        <f t="shared" si="355"/>
        <v>0</v>
      </c>
      <c r="CG79" s="96">
        <f t="shared" si="355"/>
        <v>0</v>
      </c>
      <c r="CH79" s="96">
        <f t="shared" si="355"/>
        <v>1</v>
      </c>
      <c r="CI79" s="96">
        <f t="shared" si="355"/>
        <v>1</v>
      </c>
      <c r="CJ79" s="101">
        <f>BY79/BX79</f>
        <v>1</v>
      </c>
      <c r="CK79" s="102">
        <f>(BY79+CB79+CC79+CD79)/BW79</f>
        <v>1</v>
      </c>
      <c r="CM79" s="77"/>
      <c r="CN79" s="78" t="s">
        <v>165</v>
      </c>
      <c r="CO79" s="77">
        <v>4</v>
      </c>
      <c r="CP79" s="78">
        <v>4</v>
      </c>
      <c r="CQ79" s="77">
        <v>4</v>
      </c>
      <c r="CR79" s="82">
        <v>4</v>
      </c>
      <c r="CS79" s="77">
        <v>3</v>
      </c>
      <c r="CT79" s="78"/>
      <c r="CU79" s="77"/>
      <c r="CV79" s="78"/>
      <c r="CW79" s="77"/>
      <c r="CX79" s="77"/>
      <c r="CY79" s="78"/>
      <c r="CZ79" s="77">
        <v>1</v>
      </c>
      <c r="DA79" s="78"/>
      <c r="DB79" s="77"/>
      <c r="DC79" s="80"/>
    </row>
    <row r="80" spans="1:107" ht="19.5" thickBot="1">
      <c r="A80" s="64" t="s">
        <v>155</v>
      </c>
      <c r="B80" s="65" t="s">
        <v>94</v>
      </c>
      <c r="C80" s="66">
        <v>3</v>
      </c>
      <c r="D80" s="65">
        <v>1</v>
      </c>
      <c r="E80" s="66">
        <v>1</v>
      </c>
      <c r="F80" s="65"/>
      <c r="G80" s="66"/>
      <c r="H80" s="65"/>
      <c r="I80" s="66">
        <v>1</v>
      </c>
      <c r="J80" s="65">
        <v>1</v>
      </c>
      <c r="K80" s="66"/>
      <c r="L80" s="66"/>
      <c r="M80" s="65"/>
      <c r="N80" s="66">
        <v>1</v>
      </c>
      <c r="O80" s="65">
        <v>1</v>
      </c>
      <c r="P80" s="66"/>
      <c r="Q80" s="67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100" t="s">
        <v>16</v>
      </c>
      <c r="AL80" s="96"/>
      <c r="AM80" s="96">
        <f t="shared" ref="AM80:AY80" si="356">SUM(AM77:AM79)</f>
        <v>1</v>
      </c>
      <c r="AN80" s="96">
        <f t="shared" si="356"/>
        <v>0</v>
      </c>
      <c r="AO80" s="96">
        <f t="shared" si="356"/>
        <v>0</v>
      </c>
      <c r="AP80" s="96">
        <f t="shared" si="356"/>
        <v>0</v>
      </c>
      <c r="AQ80" s="96">
        <f t="shared" si="356"/>
        <v>0</v>
      </c>
      <c r="AR80" s="96">
        <f t="shared" si="356"/>
        <v>0</v>
      </c>
      <c r="AS80" s="96">
        <f t="shared" si="356"/>
        <v>1</v>
      </c>
      <c r="AT80" s="96">
        <f t="shared" si="356"/>
        <v>0</v>
      </c>
      <c r="AU80" s="96">
        <f t="shared" si="356"/>
        <v>0</v>
      </c>
      <c r="AV80" s="96">
        <f t="shared" si="356"/>
        <v>0</v>
      </c>
      <c r="AW80" s="96">
        <f t="shared" si="356"/>
        <v>0</v>
      </c>
      <c r="AX80" s="96">
        <f t="shared" si="356"/>
        <v>0</v>
      </c>
      <c r="AY80" s="96">
        <f t="shared" si="356"/>
        <v>0</v>
      </c>
      <c r="AZ80" s="101" t="e">
        <f>AO80/AN80</f>
        <v>#DIV/0!</v>
      </c>
      <c r="BA80" s="102">
        <f>(AO80+AR80+AS80+AT80)/AM80</f>
        <v>1</v>
      </c>
      <c r="BC80" s="100" t="s">
        <v>16</v>
      </c>
      <c r="BD80" s="96"/>
      <c r="BE80" s="96">
        <f t="shared" ref="BE80:BQ80" si="357">SUM(BE77:BE79)</f>
        <v>2</v>
      </c>
      <c r="BF80" s="96">
        <f t="shared" si="357"/>
        <v>2</v>
      </c>
      <c r="BG80" s="96">
        <f t="shared" si="357"/>
        <v>1</v>
      </c>
      <c r="BH80" s="96">
        <f t="shared" si="357"/>
        <v>0</v>
      </c>
      <c r="BI80" s="96">
        <f t="shared" si="357"/>
        <v>0</v>
      </c>
      <c r="BJ80" s="96">
        <f t="shared" si="357"/>
        <v>0</v>
      </c>
      <c r="BK80" s="96">
        <f t="shared" si="357"/>
        <v>0</v>
      </c>
      <c r="BL80" s="96">
        <f t="shared" si="357"/>
        <v>0</v>
      </c>
      <c r="BM80" s="96">
        <f t="shared" si="357"/>
        <v>0</v>
      </c>
      <c r="BN80" s="96">
        <f t="shared" si="357"/>
        <v>0</v>
      </c>
      <c r="BO80" s="96">
        <f t="shared" si="357"/>
        <v>0</v>
      </c>
      <c r="BP80" s="96">
        <f t="shared" si="357"/>
        <v>0</v>
      </c>
      <c r="BQ80" s="96">
        <f t="shared" si="357"/>
        <v>0</v>
      </c>
      <c r="BR80" s="101">
        <f>BG80/BF80</f>
        <v>0.5</v>
      </c>
      <c r="BS80" s="102">
        <f>(BG80+BJ80+BK80+BL80)/BE80</f>
        <v>0.5</v>
      </c>
      <c r="BU80" s="64" t="s">
        <v>252</v>
      </c>
      <c r="BV80" s="65" t="s">
        <v>250</v>
      </c>
      <c r="BW80" s="66">
        <v>1</v>
      </c>
      <c r="BX80" s="65">
        <v>1</v>
      </c>
      <c r="BY80" s="66">
        <v>0</v>
      </c>
      <c r="BZ80" s="65">
        <v>0</v>
      </c>
      <c r="CA80" s="66"/>
      <c r="CB80" s="65"/>
      <c r="CC80" s="66"/>
      <c r="CD80" s="65"/>
      <c r="CE80" s="66"/>
      <c r="CF80" s="66"/>
      <c r="CG80" s="65"/>
      <c r="CH80" s="66"/>
      <c r="CI80" s="65"/>
      <c r="CJ80" s="66"/>
      <c r="CK80" s="67"/>
      <c r="CM80" s="77"/>
      <c r="CN80" s="78" t="s">
        <v>167</v>
      </c>
      <c r="CO80" s="77">
        <v>3</v>
      </c>
      <c r="CP80" s="78">
        <v>2</v>
      </c>
      <c r="CQ80" s="77">
        <v>0</v>
      </c>
      <c r="CR80" s="82">
        <v>1</v>
      </c>
      <c r="CS80" s="77"/>
      <c r="CT80" s="78"/>
      <c r="CU80" s="77">
        <v>1</v>
      </c>
      <c r="CV80" s="78"/>
      <c r="CW80" s="77"/>
      <c r="CX80" s="77"/>
      <c r="CY80" s="78"/>
      <c r="CZ80" s="77"/>
      <c r="DA80" s="78"/>
      <c r="DB80" s="77"/>
      <c r="DC80" s="80"/>
    </row>
    <row r="81" spans="1:107" ht="19.5" thickBot="1">
      <c r="A81" s="105"/>
      <c r="B81" s="103"/>
      <c r="C81" s="98"/>
      <c r="D81" s="103"/>
      <c r="E81" s="98"/>
      <c r="F81" s="103"/>
      <c r="G81" s="98"/>
      <c r="H81" s="103"/>
      <c r="I81" s="98"/>
      <c r="J81" s="103"/>
      <c r="K81" s="98"/>
      <c r="L81" s="98"/>
      <c r="M81" s="103"/>
      <c r="N81" s="98"/>
      <c r="O81" s="103"/>
      <c r="P81" s="98"/>
      <c r="Q81" s="106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64" t="s">
        <v>174</v>
      </c>
      <c r="AL81" s="114"/>
      <c r="AM81" s="115"/>
      <c r="AN81" s="116"/>
      <c r="AO81" s="115"/>
      <c r="AP81" s="116"/>
      <c r="AQ81" s="115"/>
      <c r="AR81" s="116"/>
      <c r="AS81" s="115"/>
      <c r="AT81" s="116"/>
      <c r="AU81" s="115"/>
      <c r="AV81" s="115"/>
      <c r="AW81" s="116"/>
      <c r="AX81" s="115"/>
      <c r="AY81" s="116"/>
      <c r="AZ81" s="115"/>
      <c r="BA81" s="117"/>
      <c r="BC81" s="105" t="s">
        <v>259</v>
      </c>
      <c r="BD81" s="98" t="s">
        <v>244</v>
      </c>
      <c r="BE81" s="98">
        <v>3</v>
      </c>
      <c r="BF81" s="98">
        <v>1</v>
      </c>
      <c r="BG81" s="98">
        <v>1</v>
      </c>
      <c r="BH81" s="98">
        <v>1</v>
      </c>
      <c r="BI81" s="98"/>
      <c r="BJ81" s="98"/>
      <c r="BK81" s="98">
        <v>2</v>
      </c>
      <c r="BL81" s="98"/>
      <c r="BM81" s="98"/>
      <c r="BN81" s="98"/>
      <c r="BO81" s="98"/>
      <c r="BP81" s="98"/>
      <c r="BQ81" s="98">
        <v>2</v>
      </c>
      <c r="BR81" s="98"/>
      <c r="BS81" s="99"/>
      <c r="BU81" s="105"/>
      <c r="BV81" s="103"/>
      <c r="BW81" s="98"/>
      <c r="BX81" s="103"/>
      <c r="BY81" s="98"/>
      <c r="BZ81" s="103"/>
      <c r="CA81" s="98"/>
      <c r="CB81" s="103"/>
      <c r="CC81" s="98"/>
      <c r="CD81" s="103"/>
      <c r="CE81" s="98"/>
      <c r="CF81" s="98"/>
      <c r="CG81" s="103"/>
      <c r="CH81" s="98"/>
      <c r="CI81" s="103"/>
      <c r="CJ81" s="98"/>
      <c r="CK81" s="106"/>
      <c r="CM81" s="98"/>
      <c r="CN81" s="103"/>
      <c r="CO81" s="98"/>
      <c r="CP81" s="103"/>
      <c r="CQ81" s="98"/>
      <c r="CR81" s="103"/>
      <c r="CS81" s="98"/>
      <c r="CT81" s="103"/>
      <c r="CU81" s="98"/>
      <c r="CV81" s="103"/>
      <c r="CW81" s="98"/>
      <c r="CX81" s="98"/>
      <c r="CY81" s="103"/>
      <c r="CZ81" s="98"/>
      <c r="DA81" s="103"/>
      <c r="DB81" s="98"/>
      <c r="DC81" s="104"/>
    </row>
    <row r="82" spans="1:107" ht="19.5" thickBot="1">
      <c r="A82" s="100" t="s">
        <v>16</v>
      </c>
      <c r="B82" s="96"/>
      <c r="C82" s="96">
        <f t="shared" ref="C82:O82" si="358">SUM(C80:C81)</f>
        <v>3</v>
      </c>
      <c r="D82" s="96">
        <f t="shared" si="358"/>
        <v>1</v>
      </c>
      <c r="E82" s="96">
        <f t="shared" si="358"/>
        <v>1</v>
      </c>
      <c r="F82" s="96">
        <f t="shared" si="358"/>
        <v>0</v>
      </c>
      <c r="G82" s="96">
        <f t="shared" si="358"/>
        <v>0</v>
      </c>
      <c r="H82" s="96">
        <f t="shared" si="358"/>
        <v>0</v>
      </c>
      <c r="I82" s="96">
        <f t="shared" si="358"/>
        <v>1</v>
      </c>
      <c r="J82" s="96">
        <f t="shared" si="358"/>
        <v>1</v>
      </c>
      <c r="K82" s="96">
        <f t="shared" si="358"/>
        <v>0</v>
      </c>
      <c r="L82" s="96">
        <f t="shared" si="358"/>
        <v>0</v>
      </c>
      <c r="M82" s="96">
        <f t="shared" si="358"/>
        <v>0</v>
      </c>
      <c r="N82" s="96">
        <f t="shared" si="358"/>
        <v>1</v>
      </c>
      <c r="O82" s="96">
        <f t="shared" si="358"/>
        <v>1</v>
      </c>
      <c r="P82" s="101">
        <f>E82/D82</f>
        <v>1</v>
      </c>
      <c r="Q82" s="102">
        <f>(E82+H82+I82+J82)/C82</f>
        <v>1</v>
      </c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83"/>
      <c r="AL82" s="78" t="s">
        <v>173</v>
      </c>
      <c r="AM82" s="77">
        <v>2</v>
      </c>
      <c r="AN82" s="78">
        <v>1</v>
      </c>
      <c r="AO82" s="77">
        <v>0</v>
      </c>
      <c r="AP82" s="78"/>
      <c r="AQ82" s="77"/>
      <c r="AR82" s="82">
        <v>1</v>
      </c>
      <c r="AS82" s="77"/>
      <c r="AT82" s="78"/>
      <c r="AU82" s="77"/>
      <c r="AV82" s="77"/>
      <c r="AW82" s="78"/>
      <c r="AX82" s="77"/>
      <c r="AY82" s="78"/>
      <c r="AZ82" s="77"/>
      <c r="BA82" s="93"/>
      <c r="BC82" s="89"/>
      <c r="BD82" s="91" t="s">
        <v>262</v>
      </c>
      <c r="BE82" s="91">
        <v>1</v>
      </c>
      <c r="BF82" s="91">
        <v>1</v>
      </c>
      <c r="BG82" s="91">
        <v>0</v>
      </c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2"/>
      <c r="BU82" s="100" t="s">
        <v>16</v>
      </c>
      <c r="BV82" s="96"/>
      <c r="BW82" s="96">
        <f t="shared" ref="BW82:CI82" si="359">SUM(BW80:BW81)</f>
        <v>1</v>
      </c>
      <c r="BX82" s="96">
        <f t="shared" si="359"/>
        <v>1</v>
      </c>
      <c r="BY82" s="96">
        <f t="shared" si="359"/>
        <v>0</v>
      </c>
      <c r="BZ82" s="96">
        <f t="shared" si="359"/>
        <v>0</v>
      </c>
      <c r="CA82" s="96">
        <f t="shared" si="359"/>
        <v>0</v>
      </c>
      <c r="CB82" s="96">
        <f t="shared" si="359"/>
        <v>0</v>
      </c>
      <c r="CC82" s="96">
        <f t="shared" si="359"/>
        <v>0</v>
      </c>
      <c r="CD82" s="96">
        <f t="shared" si="359"/>
        <v>0</v>
      </c>
      <c r="CE82" s="96">
        <f t="shared" si="359"/>
        <v>0</v>
      </c>
      <c r="CF82" s="96">
        <f t="shared" si="359"/>
        <v>0</v>
      </c>
      <c r="CG82" s="96">
        <f t="shared" si="359"/>
        <v>0</v>
      </c>
      <c r="CH82" s="96">
        <f t="shared" si="359"/>
        <v>0</v>
      </c>
      <c r="CI82" s="96">
        <f t="shared" si="359"/>
        <v>0</v>
      </c>
      <c r="CJ82" s="101">
        <f>BY82/BX82</f>
        <v>0</v>
      </c>
      <c r="CK82" s="102">
        <f>(BY82+CB82+CC82+CD82)/BW82</f>
        <v>0</v>
      </c>
      <c r="CM82" s="57" t="s">
        <v>16</v>
      </c>
      <c r="CN82" s="91"/>
      <c r="CO82" s="91">
        <f>SUM(CO76:CO81)</f>
        <v>7</v>
      </c>
      <c r="CP82" s="91">
        <f t="shared" ref="CP82:DA82" si="360">SUM(CP76:CP81)</f>
        <v>6</v>
      </c>
      <c r="CQ82" s="91">
        <f t="shared" si="360"/>
        <v>4</v>
      </c>
      <c r="CR82" s="91">
        <f t="shared" si="360"/>
        <v>5</v>
      </c>
      <c r="CS82" s="91">
        <f t="shared" si="360"/>
        <v>3</v>
      </c>
      <c r="CT82" s="91">
        <f t="shared" si="360"/>
        <v>0</v>
      </c>
      <c r="CU82" s="91">
        <f t="shared" si="360"/>
        <v>1</v>
      </c>
      <c r="CV82" s="91">
        <f t="shared" si="360"/>
        <v>0</v>
      </c>
      <c r="CW82" s="91">
        <f t="shared" si="360"/>
        <v>0</v>
      </c>
      <c r="CX82" s="91">
        <f t="shared" si="360"/>
        <v>0</v>
      </c>
      <c r="CY82" s="91">
        <f t="shared" si="360"/>
        <v>0</v>
      </c>
      <c r="CZ82" s="91">
        <f t="shared" si="360"/>
        <v>1</v>
      </c>
      <c r="DA82" s="91">
        <f t="shared" si="360"/>
        <v>0</v>
      </c>
      <c r="DB82" s="107">
        <f>CQ82/CP82</f>
        <v>0.66666666666666663</v>
      </c>
      <c r="DC82" s="107">
        <f>(CQ82+CT82+CU82+CV82)/CO82</f>
        <v>0.7142857142857143</v>
      </c>
    </row>
    <row r="83" spans="1:107">
      <c r="A83" s="64" t="s">
        <v>156</v>
      </c>
      <c r="B83" s="65" t="s">
        <v>94</v>
      </c>
      <c r="C83" s="66"/>
      <c r="D83" s="65"/>
      <c r="E83" s="66"/>
      <c r="F83" s="65">
        <v>1</v>
      </c>
      <c r="G83" s="66"/>
      <c r="H83" s="65"/>
      <c r="I83" s="66"/>
      <c r="J83" s="65"/>
      <c r="K83" s="66"/>
      <c r="L83" s="66"/>
      <c r="M83" s="65"/>
      <c r="N83" s="66"/>
      <c r="O83" s="65"/>
      <c r="P83" s="66"/>
      <c r="Q83" s="67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105"/>
      <c r="AL83" s="103"/>
      <c r="AM83" s="98"/>
      <c r="AN83" s="103"/>
      <c r="AO83" s="98"/>
      <c r="AP83" s="103"/>
      <c r="AQ83" s="98"/>
      <c r="AR83" s="103"/>
      <c r="AS83" s="98"/>
      <c r="AT83" s="103"/>
      <c r="AU83" s="98"/>
      <c r="AV83" s="98"/>
      <c r="AW83" s="103"/>
      <c r="AX83" s="98"/>
      <c r="AY83" s="103"/>
      <c r="AZ83" s="98"/>
      <c r="BA83" s="106"/>
      <c r="BC83" s="89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2"/>
      <c r="BU83" s="83" t="s">
        <v>253</v>
      </c>
      <c r="BV83" s="78" t="s">
        <v>19</v>
      </c>
      <c r="BW83" s="77">
        <v>1</v>
      </c>
      <c r="BX83" s="78">
        <v>1</v>
      </c>
      <c r="BY83" s="77">
        <v>0</v>
      </c>
      <c r="BZ83" s="78">
        <v>0</v>
      </c>
      <c r="CA83" s="77"/>
      <c r="CB83" s="78"/>
      <c r="CC83" s="77"/>
      <c r="CD83" s="78"/>
      <c r="CE83" s="77"/>
      <c r="CF83" s="77"/>
      <c r="CG83" s="78"/>
      <c r="CH83" s="77"/>
      <c r="CI83" s="78"/>
      <c r="CJ83" s="77"/>
      <c r="CK83" s="93"/>
      <c r="CM83" s="68" t="s">
        <v>177</v>
      </c>
      <c r="CN83" s="69"/>
      <c r="CO83" s="68"/>
      <c r="CP83" s="69"/>
      <c r="CQ83" s="68"/>
      <c r="CR83" s="69"/>
      <c r="CS83" s="68"/>
      <c r="CT83" s="69"/>
      <c r="CU83" s="68"/>
      <c r="CV83" s="69"/>
      <c r="CW83" s="68"/>
      <c r="CX83" s="68"/>
      <c r="CY83" s="69"/>
      <c r="CZ83" s="68"/>
      <c r="DA83" s="69"/>
      <c r="DB83" s="68"/>
      <c r="DC83" s="70"/>
    </row>
    <row r="84" spans="1:107" ht="19.5" thickBot="1">
      <c r="A84" s="118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7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100" t="s">
        <v>16</v>
      </c>
      <c r="AL84" s="96"/>
      <c r="AM84" s="96">
        <f t="shared" ref="AM84:AY84" si="361">SUM(AM81:AM83)</f>
        <v>2</v>
      </c>
      <c r="AN84" s="96">
        <f t="shared" si="361"/>
        <v>1</v>
      </c>
      <c r="AO84" s="96">
        <f t="shared" si="361"/>
        <v>0</v>
      </c>
      <c r="AP84" s="96">
        <f t="shared" si="361"/>
        <v>0</v>
      </c>
      <c r="AQ84" s="96">
        <f t="shared" si="361"/>
        <v>0</v>
      </c>
      <c r="AR84" s="96">
        <f t="shared" si="361"/>
        <v>1</v>
      </c>
      <c r="AS84" s="96">
        <f t="shared" si="361"/>
        <v>0</v>
      </c>
      <c r="AT84" s="96">
        <f t="shared" si="361"/>
        <v>0</v>
      </c>
      <c r="AU84" s="96">
        <f t="shared" si="361"/>
        <v>0</v>
      </c>
      <c r="AV84" s="96">
        <f t="shared" si="361"/>
        <v>0</v>
      </c>
      <c r="AW84" s="96">
        <f t="shared" si="361"/>
        <v>0</v>
      </c>
      <c r="AX84" s="96">
        <f t="shared" si="361"/>
        <v>0</v>
      </c>
      <c r="AY84" s="96">
        <f t="shared" si="361"/>
        <v>0</v>
      </c>
      <c r="AZ84" s="101">
        <f>AO84/AN84</f>
        <v>0</v>
      </c>
      <c r="BA84" s="102">
        <f>(AO84+AR84+AS84+AT84)/AM84</f>
        <v>0.5</v>
      </c>
      <c r="BC84" s="100" t="s">
        <v>16</v>
      </c>
      <c r="BD84" s="96"/>
      <c r="BE84" s="96">
        <f t="shared" ref="BE84:BQ84" si="362">SUM(BE81:BE83)</f>
        <v>4</v>
      </c>
      <c r="BF84" s="96">
        <f t="shared" si="362"/>
        <v>2</v>
      </c>
      <c r="BG84" s="96">
        <f t="shared" si="362"/>
        <v>1</v>
      </c>
      <c r="BH84" s="96">
        <f t="shared" si="362"/>
        <v>1</v>
      </c>
      <c r="BI84" s="96">
        <f t="shared" si="362"/>
        <v>0</v>
      </c>
      <c r="BJ84" s="96">
        <f t="shared" si="362"/>
        <v>0</v>
      </c>
      <c r="BK84" s="96">
        <f t="shared" si="362"/>
        <v>2</v>
      </c>
      <c r="BL84" s="96">
        <f t="shared" si="362"/>
        <v>0</v>
      </c>
      <c r="BM84" s="96">
        <f t="shared" si="362"/>
        <v>0</v>
      </c>
      <c r="BN84" s="96">
        <f t="shared" si="362"/>
        <v>0</v>
      </c>
      <c r="BO84" s="96">
        <f t="shared" si="362"/>
        <v>0</v>
      </c>
      <c r="BP84" s="96">
        <f t="shared" si="362"/>
        <v>0</v>
      </c>
      <c r="BQ84" s="96">
        <f t="shared" si="362"/>
        <v>2</v>
      </c>
      <c r="BR84" s="101">
        <f>BG84/BF84</f>
        <v>0.5</v>
      </c>
      <c r="BS84" s="102">
        <f>(BG84+BJ84+BK84+BL84)/BE84</f>
        <v>0.75</v>
      </c>
      <c r="BU84" s="83"/>
      <c r="BV84" s="78" t="s">
        <v>260</v>
      </c>
      <c r="BW84" s="77">
        <v>2</v>
      </c>
      <c r="BX84" s="78">
        <v>1</v>
      </c>
      <c r="BY84" s="77">
        <v>1</v>
      </c>
      <c r="BZ84" s="78"/>
      <c r="CA84" s="77"/>
      <c r="CB84" s="78">
        <v>1</v>
      </c>
      <c r="CC84" s="77"/>
      <c r="CD84" s="78"/>
      <c r="CE84" s="77"/>
      <c r="CF84" s="77"/>
      <c r="CG84" s="78"/>
      <c r="CH84" s="77"/>
      <c r="CI84" s="78"/>
      <c r="CJ84" s="77"/>
      <c r="CK84" s="93"/>
      <c r="CM84" s="77"/>
      <c r="CN84" s="78"/>
      <c r="CO84" s="77"/>
      <c r="CP84" s="78"/>
      <c r="CQ84" s="77"/>
      <c r="CR84" s="78"/>
      <c r="CS84" s="77"/>
      <c r="CT84" s="78"/>
      <c r="CU84" s="77"/>
      <c r="CV84" s="78"/>
      <c r="CW84" s="77"/>
      <c r="CX84" s="77"/>
      <c r="CY84" s="78"/>
      <c r="CZ84" s="77"/>
      <c r="DA84" s="78"/>
      <c r="DB84" s="77"/>
      <c r="DC84" s="80"/>
    </row>
    <row r="85" spans="1:107" ht="19.5" thickBot="1">
      <c r="A85" s="83"/>
      <c r="B85" s="78" t="s">
        <v>165</v>
      </c>
      <c r="C85" s="77">
        <v>2</v>
      </c>
      <c r="D85" s="78">
        <v>1</v>
      </c>
      <c r="E85" s="77">
        <v>1</v>
      </c>
      <c r="F85" s="82">
        <v>1</v>
      </c>
      <c r="G85" s="77">
        <v>1</v>
      </c>
      <c r="H85" s="78"/>
      <c r="I85" s="77"/>
      <c r="J85" s="82">
        <v>1</v>
      </c>
      <c r="K85" s="77"/>
      <c r="L85" s="77"/>
      <c r="M85" s="78">
        <v>1</v>
      </c>
      <c r="N85" s="77"/>
      <c r="O85" s="78"/>
      <c r="P85" s="77"/>
      <c r="Q85" s="93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64" t="s">
        <v>175</v>
      </c>
      <c r="AL85" s="114"/>
      <c r="AM85" s="115"/>
      <c r="AN85" s="116"/>
      <c r="AO85" s="115"/>
      <c r="AP85" s="116"/>
      <c r="AQ85" s="115"/>
      <c r="AR85" s="116"/>
      <c r="AS85" s="115"/>
      <c r="AT85" s="116"/>
      <c r="AU85" s="115"/>
      <c r="AV85" s="115"/>
      <c r="AW85" s="116"/>
      <c r="AX85" s="115"/>
      <c r="AY85" s="116"/>
      <c r="AZ85" s="115"/>
      <c r="BA85" s="117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U85" s="105"/>
      <c r="BV85" s="103"/>
      <c r="BW85" s="98"/>
      <c r="BX85" s="103"/>
      <c r="BY85" s="98"/>
      <c r="BZ85" s="103"/>
      <c r="CA85" s="98"/>
      <c r="CB85" s="103"/>
      <c r="CC85" s="98"/>
      <c r="CD85" s="103"/>
      <c r="CE85" s="98"/>
      <c r="CF85" s="98"/>
      <c r="CG85" s="103"/>
      <c r="CH85" s="98"/>
      <c r="CI85" s="103"/>
      <c r="CJ85" s="98"/>
      <c r="CK85" s="106"/>
      <c r="CM85" s="77"/>
      <c r="CN85" s="78" t="s">
        <v>165</v>
      </c>
      <c r="CO85" s="77">
        <v>3</v>
      </c>
      <c r="CP85" s="78">
        <v>1</v>
      </c>
      <c r="CQ85" s="77">
        <v>0</v>
      </c>
      <c r="CR85" s="82">
        <v>1</v>
      </c>
      <c r="CS85" s="77"/>
      <c r="CT85" s="82"/>
      <c r="CU85" s="77">
        <v>2</v>
      </c>
      <c r="CV85" s="78"/>
      <c r="CW85" s="77"/>
      <c r="CX85" s="77"/>
      <c r="CY85" s="78"/>
      <c r="CZ85" s="77"/>
      <c r="DA85" s="78"/>
      <c r="DB85" s="77"/>
      <c r="DC85" s="80"/>
    </row>
    <row r="86" spans="1:107" ht="19.5" thickBot="1">
      <c r="A86" s="83"/>
      <c r="B86" s="78" t="s">
        <v>173</v>
      </c>
      <c r="C86" s="77">
        <v>2</v>
      </c>
      <c r="D86" s="78">
        <v>2</v>
      </c>
      <c r="E86" s="77">
        <v>0</v>
      </c>
      <c r="F86" s="82">
        <v>1</v>
      </c>
      <c r="G86" s="77"/>
      <c r="H86" s="78"/>
      <c r="I86" s="77"/>
      <c r="J86" s="78"/>
      <c r="K86" s="77">
        <v>1</v>
      </c>
      <c r="L86" s="77"/>
      <c r="M86" s="78"/>
      <c r="N86" s="77"/>
      <c r="O86" s="78"/>
      <c r="P86" s="77"/>
      <c r="Q86" s="93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83"/>
      <c r="AL86" s="78" t="s">
        <v>173</v>
      </c>
      <c r="AM86" s="77">
        <v>2</v>
      </c>
      <c r="AN86" s="78">
        <v>2</v>
      </c>
      <c r="AO86" s="77">
        <v>0</v>
      </c>
      <c r="AP86" s="82">
        <v>1</v>
      </c>
      <c r="AQ86" s="77"/>
      <c r="AR86" s="78"/>
      <c r="AS86" s="77"/>
      <c r="AT86" s="78"/>
      <c r="AU86" s="77"/>
      <c r="AV86" s="77"/>
      <c r="AW86" s="78"/>
      <c r="AX86" s="77"/>
      <c r="AY86" s="78"/>
      <c r="AZ86" s="77"/>
      <c r="BA86" s="93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U86" s="100" t="s">
        <v>16</v>
      </c>
      <c r="BV86" s="96"/>
      <c r="BW86" s="96">
        <f t="shared" ref="BW86:CI86" si="363">SUM(BW83:BW85)</f>
        <v>3</v>
      </c>
      <c r="BX86" s="96">
        <f t="shared" si="363"/>
        <v>2</v>
      </c>
      <c r="BY86" s="96">
        <f t="shared" si="363"/>
        <v>1</v>
      </c>
      <c r="BZ86" s="96">
        <f t="shared" si="363"/>
        <v>0</v>
      </c>
      <c r="CA86" s="96">
        <f t="shared" si="363"/>
        <v>0</v>
      </c>
      <c r="CB86" s="96">
        <f t="shared" si="363"/>
        <v>1</v>
      </c>
      <c r="CC86" s="96">
        <f t="shared" si="363"/>
        <v>0</v>
      </c>
      <c r="CD86" s="96">
        <f t="shared" si="363"/>
        <v>0</v>
      </c>
      <c r="CE86" s="96">
        <f t="shared" si="363"/>
        <v>0</v>
      </c>
      <c r="CF86" s="96">
        <f t="shared" si="363"/>
        <v>0</v>
      </c>
      <c r="CG86" s="96">
        <f t="shared" si="363"/>
        <v>0</v>
      </c>
      <c r="CH86" s="96">
        <f t="shared" si="363"/>
        <v>0</v>
      </c>
      <c r="CI86" s="96">
        <f t="shared" si="363"/>
        <v>0</v>
      </c>
      <c r="CJ86" s="101">
        <f>BY86/BX86</f>
        <v>0.5</v>
      </c>
      <c r="CK86" s="102">
        <f>(BY86+CB86+CC86+CD86)/BW86</f>
        <v>0.66666666666666663</v>
      </c>
      <c r="CM86" s="77"/>
      <c r="CN86" s="78" t="s">
        <v>167</v>
      </c>
      <c r="CO86" s="77">
        <v>2</v>
      </c>
      <c r="CP86" s="78"/>
      <c r="CQ86" s="77"/>
      <c r="CR86" s="78">
        <v>1</v>
      </c>
      <c r="CS86" s="77"/>
      <c r="CT86" s="78"/>
      <c r="CU86" s="77">
        <v>1</v>
      </c>
      <c r="CV86" s="78">
        <v>1</v>
      </c>
      <c r="CW86" s="77"/>
      <c r="CX86" s="77"/>
      <c r="CY86" s="78"/>
      <c r="CZ86" s="77"/>
      <c r="DA86" s="78"/>
      <c r="DB86" s="77"/>
      <c r="DC86" s="80"/>
    </row>
    <row r="87" spans="1:107">
      <c r="A87" s="105"/>
      <c r="B87" s="103"/>
      <c r="C87" s="98"/>
      <c r="D87" s="103"/>
      <c r="E87" s="98"/>
      <c r="F87" s="103"/>
      <c r="G87" s="98"/>
      <c r="H87" s="103"/>
      <c r="I87" s="98"/>
      <c r="J87" s="103"/>
      <c r="K87" s="98"/>
      <c r="L87" s="98"/>
      <c r="M87" s="103"/>
      <c r="N87" s="98"/>
      <c r="O87" s="103"/>
      <c r="P87" s="98"/>
      <c r="Q87" s="106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105"/>
      <c r="AL87" s="103"/>
      <c r="AM87" s="98"/>
      <c r="AN87" s="103"/>
      <c r="AO87" s="98"/>
      <c r="AP87" s="103"/>
      <c r="AQ87" s="98"/>
      <c r="AR87" s="103"/>
      <c r="AS87" s="98"/>
      <c r="AT87" s="103"/>
      <c r="AU87" s="98"/>
      <c r="AV87" s="98"/>
      <c r="AW87" s="103"/>
      <c r="AX87" s="98"/>
      <c r="AY87" s="103"/>
      <c r="AZ87" s="98"/>
      <c r="BA87" s="106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CM87" s="98"/>
      <c r="CN87" s="103"/>
      <c r="CO87" s="98"/>
      <c r="CP87" s="103"/>
      <c r="CQ87" s="98"/>
      <c r="CR87" s="103"/>
      <c r="CS87" s="98"/>
      <c r="CT87" s="103"/>
      <c r="CU87" s="98"/>
      <c r="CV87" s="103"/>
      <c r="CW87" s="98"/>
      <c r="CX87" s="98"/>
      <c r="CY87" s="103"/>
      <c r="CZ87" s="98"/>
      <c r="DA87" s="103"/>
      <c r="DB87" s="98"/>
      <c r="DC87" s="104"/>
    </row>
    <row r="88" spans="1:107" ht="19.5" thickBot="1">
      <c r="A88" s="100" t="s">
        <v>16</v>
      </c>
      <c r="B88" s="96"/>
      <c r="C88" s="96">
        <f t="shared" ref="C88:O88" si="364">SUM(C83:C87)</f>
        <v>4</v>
      </c>
      <c r="D88" s="96">
        <f t="shared" si="364"/>
        <v>3</v>
      </c>
      <c r="E88" s="96">
        <f t="shared" si="364"/>
        <v>1</v>
      </c>
      <c r="F88" s="96">
        <f t="shared" si="364"/>
        <v>3</v>
      </c>
      <c r="G88" s="96">
        <f t="shared" si="364"/>
        <v>1</v>
      </c>
      <c r="H88" s="96">
        <f t="shared" si="364"/>
        <v>0</v>
      </c>
      <c r="I88" s="96">
        <f t="shared" si="364"/>
        <v>0</v>
      </c>
      <c r="J88" s="96">
        <f t="shared" si="364"/>
        <v>1</v>
      </c>
      <c r="K88" s="96">
        <f t="shared" si="364"/>
        <v>1</v>
      </c>
      <c r="L88" s="96">
        <f t="shared" si="364"/>
        <v>0</v>
      </c>
      <c r="M88" s="96">
        <f t="shared" si="364"/>
        <v>1</v>
      </c>
      <c r="N88" s="96">
        <f t="shared" si="364"/>
        <v>0</v>
      </c>
      <c r="O88" s="96">
        <f t="shared" si="364"/>
        <v>0</v>
      </c>
      <c r="P88" s="96">
        <f>E88/D88</f>
        <v>0.33333333333333331</v>
      </c>
      <c r="Q88" s="97">
        <f>(E88+H88+I88+J88)/C88</f>
        <v>0.5</v>
      </c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100" t="s">
        <v>16</v>
      </c>
      <c r="AL88" s="96"/>
      <c r="AM88" s="96">
        <f t="shared" ref="AM88:AY88" si="365">SUM(AM85:AM87)</f>
        <v>2</v>
      </c>
      <c r="AN88" s="96">
        <f t="shared" si="365"/>
        <v>2</v>
      </c>
      <c r="AO88" s="96">
        <f t="shared" si="365"/>
        <v>0</v>
      </c>
      <c r="AP88" s="96">
        <f t="shared" si="365"/>
        <v>1</v>
      </c>
      <c r="AQ88" s="96">
        <f t="shared" si="365"/>
        <v>0</v>
      </c>
      <c r="AR88" s="96">
        <f t="shared" si="365"/>
        <v>0</v>
      </c>
      <c r="AS88" s="96">
        <f t="shared" si="365"/>
        <v>0</v>
      </c>
      <c r="AT88" s="96">
        <f t="shared" si="365"/>
        <v>0</v>
      </c>
      <c r="AU88" s="96">
        <f t="shared" si="365"/>
        <v>0</v>
      </c>
      <c r="AV88" s="96">
        <f t="shared" si="365"/>
        <v>0</v>
      </c>
      <c r="AW88" s="96">
        <f t="shared" si="365"/>
        <v>0</v>
      </c>
      <c r="AX88" s="96">
        <f t="shared" si="365"/>
        <v>0</v>
      </c>
      <c r="AY88" s="96">
        <f t="shared" si="365"/>
        <v>0</v>
      </c>
      <c r="AZ88" s="101">
        <f>AO88/AN88</f>
        <v>0</v>
      </c>
      <c r="BA88" s="102">
        <f>(AO88+AR88+AS88+AT88)/AM88</f>
        <v>0</v>
      </c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CM88" s="57" t="s">
        <v>16</v>
      </c>
      <c r="CN88" s="91"/>
      <c r="CO88" s="91">
        <f t="shared" ref="CO88:DA88" si="366">SUM(CO83:CO87)</f>
        <v>5</v>
      </c>
      <c r="CP88" s="91">
        <f t="shared" si="366"/>
        <v>1</v>
      </c>
      <c r="CQ88" s="91">
        <f t="shared" si="366"/>
        <v>0</v>
      </c>
      <c r="CR88" s="91">
        <f t="shared" si="366"/>
        <v>2</v>
      </c>
      <c r="CS88" s="91">
        <f t="shared" si="366"/>
        <v>0</v>
      </c>
      <c r="CT88" s="91">
        <f t="shared" si="366"/>
        <v>0</v>
      </c>
      <c r="CU88" s="91">
        <f t="shared" si="366"/>
        <v>3</v>
      </c>
      <c r="CV88" s="91">
        <f t="shared" si="366"/>
        <v>1</v>
      </c>
      <c r="CW88" s="91">
        <f t="shared" si="366"/>
        <v>0</v>
      </c>
      <c r="CX88" s="91">
        <f t="shared" si="366"/>
        <v>0</v>
      </c>
      <c r="CY88" s="91">
        <f t="shared" si="366"/>
        <v>0</v>
      </c>
      <c r="CZ88" s="91">
        <f t="shared" si="366"/>
        <v>0</v>
      </c>
      <c r="DA88" s="91">
        <f t="shared" si="366"/>
        <v>0</v>
      </c>
      <c r="DB88" s="107">
        <f>CQ88/CP88</f>
        <v>0</v>
      </c>
      <c r="DC88" s="107">
        <f>(CQ88+CT88+CU88+CV88)/CO88</f>
        <v>0.8</v>
      </c>
    </row>
    <row r="89" spans="1:107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</row>
    <row r="90" spans="1:107"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</row>
    <row r="91" spans="1:107"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</row>
    <row r="92" spans="1:107">
      <c r="AJ92" s="78"/>
    </row>
    <row r="93" spans="1:107">
      <c r="AJ93" s="78"/>
    </row>
    <row r="94" spans="1:107">
      <c r="AJ94" s="78"/>
    </row>
    <row r="95" spans="1:107">
      <c r="AJ95" s="78"/>
    </row>
    <row r="96" spans="1:107">
      <c r="AJ96" s="78"/>
    </row>
    <row r="97" spans="1:107">
      <c r="AJ97" s="78"/>
    </row>
    <row r="98" spans="1:107">
      <c r="AJ98" s="78"/>
    </row>
    <row r="99" spans="1:107">
      <c r="AJ99" s="78"/>
    </row>
    <row r="100" spans="1:107">
      <c r="AJ100" s="78"/>
    </row>
    <row r="101" spans="1:107">
      <c r="AJ101" s="78"/>
    </row>
    <row r="102" spans="1:107">
      <c r="AJ102" s="78"/>
    </row>
    <row r="103" spans="1:107">
      <c r="AJ103" s="78"/>
    </row>
    <row r="104" spans="1:107">
      <c r="AJ104" s="78"/>
    </row>
    <row r="105" spans="1:107" ht="19.5" thickBot="1">
      <c r="A105" s="55" t="s">
        <v>264</v>
      </c>
      <c r="R105" s="78"/>
      <c r="S105" s="55" t="s">
        <v>269</v>
      </c>
      <c r="AJ105" s="78"/>
      <c r="AK105" s="144" t="s">
        <v>77</v>
      </c>
      <c r="BC105" s="78" t="s">
        <v>267</v>
      </c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U105" s="144" t="s">
        <v>244</v>
      </c>
      <c r="CM105" s="55" t="s">
        <v>265</v>
      </c>
    </row>
    <row r="106" spans="1:107">
      <c r="A106" s="119" t="s">
        <v>1</v>
      </c>
      <c r="B106" s="120" t="s">
        <v>217</v>
      </c>
      <c r="C106" s="120" t="s">
        <v>3</v>
      </c>
      <c r="D106" s="120" t="s">
        <v>4</v>
      </c>
      <c r="E106" s="120" t="s">
        <v>15</v>
      </c>
      <c r="F106" s="120" t="s">
        <v>6</v>
      </c>
      <c r="G106" s="120" t="s">
        <v>5</v>
      </c>
      <c r="H106" s="120" t="s">
        <v>12</v>
      </c>
      <c r="I106" s="120" t="s">
        <v>7</v>
      </c>
      <c r="J106" s="120" t="s">
        <v>8</v>
      </c>
      <c r="K106" s="120" t="s">
        <v>68</v>
      </c>
      <c r="L106" s="120" t="s">
        <v>9</v>
      </c>
      <c r="M106" s="120" t="s">
        <v>10</v>
      </c>
      <c r="N106" s="120" t="s">
        <v>11</v>
      </c>
      <c r="O106" s="120" t="s">
        <v>20</v>
      </c>
      <c r="P106" s="120" t="s">
        <v>13</v>
      </c>
      <c r="Q106" s="121" t="s">
        <v>14</v>
      </c>
      <c r="R106" s="78"/>
      <c r="S106" s="119" t="s">
        <v>1</v>
      </c>
      <c r="T106" s="120" t="s">
        <v>263</v>
      </c>
      <c r="U106" s="120" t="s">
        <v>3</v>
      </c>
      <c r="V106" s="120" t="s">
        <v>4</v>
      </c>
      <c r="W106" s="120" t="s">
        <v>15</v>
      </c>
      <c r="X106" s="120" t="s">
        <v>6</v>
      </c>
      <c r="Y106" s="120" t="s">
        <v>5</v>
      </c>
      <c r="Z106" s="120" t="s">
        <v>12</v>
      </c>
      <c r="AA106" s="120" t="s">
        <v>7</v>
      </c>
      <c r="AB106" s="120" t="s">
        <v>8</v>
      </c>
      <c r="AC106" s="120" t="s">
        <v>68</v>
      </c>
      <c r="AD106" s="120" t="s">
        <v>9</v>
      </c>
      <c r="AE106" s="120" t="s">
        <v>10</v>
      </c>
      <c r="AF106" s="120" t="s">
        <v>11</v>
      </c>
      <c r="AG106" s="120" t="s">
        <v>20</v>
      </c>
      <c r="AH106" s="120" t="s">
        <v>13</v>
      </c>
      <c r="AI106" s="121" t="s">
        <v>14</v>
      </c>
      <c r="AJ106" s="78"/>
      <c r="AK106" s="119" t="s">
        <v>1</v>
      </c>
      <c r="AL106" s="120" t="s">
        <v>263</v>
      </c>
      <c r="AM106" s="120" t="s">
        <v>3</v>
      </c>
      <c r="AN106" s="120" t="s">
        <v>4</v>
      </c>
      <c r="AO106" s="120" t="s">
        <v>15</v>
      </c>
      <c r="AP106" s="120" t="s">
        <v>6</v>
      </c>
      <c r="AQ106" s="120" t="s">
        <v>5</v>
      </c>
      <c r="AR106" s="120" t="s">
        <v>12</v>
      </c>
      <c r="AS106" s="120" t="s">
        <v>7</v>
      </c>
      <c r="AT106" s="120" t="s">
        <v>8</v>
      </c>
      <c r="AU106" s="120" t="s">
        <v>68</v>
      </c>
      <c r="AV106" s="120" t="s">
        <v>9</v>
      </c>
      <c r="AW106" s="120" t="s">
        <v>10</v>
      </c>
      <c r="AX106" s="120" t="s">
        <v>11</v>
      </c>
      <c r="AY106" s="120" t="s">
        <v>20</v>
      </c>
      <c r="AZ106" s="120" t="s">
        <v>13</v>
      </c>
      <c r="BA106" s="121" t="s">
        <v>14</v>
      </c>
      <c r="BC106" s="119" t="s">
        <v>1</v>
      </c>
      <c r="BD106" s="120" t="s">
        <v>217</v>
      </c>
      <c r="BE106" s="120" t="s">
        <v>3</v>
      </c>
      <c r="BF106" s="120" t="s">
        <v>4</v>
      </c>
      <c r="BG106" s="120" t="s">
        <v>15</v>
      </c>
      <c r="BH106" s="120" t="s">
        <v>6</v>
      </c>
      <c r="BI106" s="120" t="s">
        <v>5</v>
      </c>
      <c r="BJ106" s="120" t="s">
        <v>12</v>
      </c>
      <c r="BK106" s="120" t="s">
        <v>7</v>
      </c>
      <c r="BL106" s="120" t="s">
        <v>8</v>
      </c>
      <c r="BM106" s="120" t="s">
        <v>68</v>
      </c>
      <c r="BN106" s="120" t="s">
        <v>9</v>
      </c>
      <c r="BO106" s="120" t="s">
        <v>10</v>
      </c>
      <c r="BP106" s="120" t="s">
        <v>11</v>
      </c>
      <c r="BQ106" s="120" t="s">
        <v>20</v>
      </c>
      <c r="BR106" s="120" t="s">
        <v>13</v>
      </c>
      <c r="BS106" s="121" t="s">
        <v>14</v>
      </c>
      <c r="BU106" s="119" t="s">
        <v>1</v>
      </c>
      <c r="BV106" s="120" t="s">
        <v>217</v>
      </c>
      <c r="BW106" s="120" t="s">
        <v>3</v>
      </c>
      <c r="BX106" s="120" t="s">
        <v>4</v>
      </c>
      <c r="BY106" s="120" t="s">
        <v>15</v>
      </c>
      <c r="BZ106" s="120" t="s">
        <v>6</v>
      </c>
      <c r="CA106" s="120" t="s">
        <v>5</v>
      </c>
      <c r="CB106" s="120" t="s">
        <v>12</v>
      </c>
      <c r="CC106" s="120" t="s">
        <v>7</v>
      </c>
      <c r="CD106" s="120" t="s">
        <v>8</v>
      </c>
      <c r="CE106" s="120" t="s">
        <v>68</v>
      </c>
      <c r="CF106" s="120" t="s">
        <v>9</v>
      </c>
      <c r="CG106" s="120" t="s">
        <v>10</v>
      </c>
      <c r="CH106" s="120" t="s">
        <v>11</v>
      </c>
      <c r="CI106" s="120" t="s">
        <v>20</v>
      </c>
      <c r="CJ106" s="120" t="s">
        <v>13</v>
      </c>
      <c r="CK106" s="121" t="s">
        <v>14</v>
      </c>
      <c r="CM106" s="119" t="s">
        <v>1</v>
      </c>
      <c r="CN106" s="120" t="s">
        <v>217</v>
      </c>
      <c r="CO106" s="120" t="s">
        <v>3</v>
      </c>
      <c r="CP106" s="120" t="s">
        <v>4</v>
      </c>
      <c r="CQ106" s="120" t="s">
        <v>15</v>
      </c>
      <c r="CR106" s="120" t="s">
        <v>6</v>
      </c>
      <c r="CS106" s="120" t="s">
        <v>5</v>
      </c>
      <c r="CT106" s="120" t="s">
        <v>12</v>
      </c>
      <c r="CU106" s="120" t="s">
        <v>7</v>
      </c>
      <c r="CV106" s="120" t="s">
        <v>8</v>
      </c>
      <c r="CW106" s="120" t="s">
        <v>68</v>
      </c>
      <c r="CX106" s="120" t="s">
        <v>9</v>
      </c>
      <c r="CY106" s="120" t="s">
        <v>10</v>
      </c>
      <c r="CZ106" s="120" t="s">
        <v>11</v>
      </c>
      <c r="DA106" s="120" t="s">
        <v>20</v>
      </c>
      <c r="DB106" s="120" t="s">
        <v>13</v>
      </c>
      <c r="DC106" s="121" t="s">
        <v>14</v>
      </c>
    </row>
    <row r="107" spans="1:107">
      <c r="A107" s="89" t="s">
        <v>18</v>
      </c>
      <c r="B107" s="91">
        <v>6</v>
      </c>
      <c r="C107" s="91">
        <v>20</v>
      </c>
      <c r="D107" s="91">
        <v>11</v>
      </c>
      <c r="E107" s="91">
        <v>6</v>
      </c>
      <c r="F107" s="91">
        <v>13</v>
      </c>
      <c r="G107" s="91">
        <v>12</v>
      </c>
      <c r="H107" s="91">
        <v>0</v>
      </c>
      <c r="I107" s="91">
        <v>8</v>
      </c>
      <c r="J107" s="91">
        <v>1</v>
      </c>
      <c r="K107" s="91">
        <v>1</v>
      </c>
      <c r="L107" s="91">
        <v>3</v>
      </c>
      <c r="M107" s="91">
        <v>0</v>
      </c>
      <c r="N107" s="91">
        <v>2</v>
      </c>
      <c r="O107" s="91">
        <v>2</v>
      </c>
      <c r="P107" s="91">
        <v>0.54545454545454541</v>
      </c>
      <c r="Q107" s="122">
        <v>0.75</v>
      </c>
      <c r="R107" s="78"/>
      <c r="S107" s="89" t="s">
        <v>49</v>
      </c>
      <c r="T107" s="90">
        <v>4</v>
      </c>
      <c r="U107" s="91">
        <v>11</v>
      </c>
      <c r="V107" s="91">
        <v>8</v>
      </c>
      <c r="W107" s="91">
        <v>3</v>
      </c>
      <c r="X107" s="91">
        <v>4</v>
      </c>
      <c r="Y107" s="91">
        <v>1</v>
      </c>
      <c r="Z107" s="91">
        <v>0</v>
      </c>
      <c r="AA107" s="91">
        <v>3</v>
      </c>
      <c r="AB107" s="91">
        <v>0</v>
      </c>
      <c r="AC107" s="91">
        <v>1</v>
      </c>
      <c r="AD107" s="91">
        <v>0</v>
      </c>
      <c r="AE107" s="91">
        <v>0</v>
      </c>
      <c r="AF107" s="91">
        <v>0</v>
      </c>
      <c r="AG107" s="91">
        <v>0</v>
      </c>
      <c r="AH107" s="91">
        <v>0.375</v>
      </c>
      <c r="AI107" s="122">
        <v>0.54545454545454541</v>
      </c>
      <c r="AJ107" s="78"/>
      <c r="AK107" s="89" t="s">
        <v>62</v>
      </c>
      <c r="AL107" s="90">
        <v>4</v>
      </c>
      <c r="AM107" s="91">
        <v>10</v>
      </c>
      <c r="AN107" s="91">
        <v>7</v>
      </c>
      <c r="AO107" s="91">
        <v>1</v>
      </c>
      <c r="AP107" s="91">
        <v>4</v>
      </c>
      <c r="AQ107" s="91">
        <v>0</v>
      </c>
      <c r="AR107" s="91">
        <v>0</v>
      </c>
      <c r="AS107" s="91">
        <v>3</v>
      </c>
      <c r="AT107" s="91">
        <v>0</v>
      </c>
      <c r="AU107" s="91">
        <v>0</v>
      </c>
      <c r="AV107" s="91">
        <v>0</v>
      </c>
      <c r="AW107" s="91">
        <v>0</v>
      </c>
      <c r="AX107" s="91">
        <v>0</v>
      </c>
      <c r="AY107" s="91">
        <v>0</v>
      </c>
      <c r="AZ107" s="91">
        <v>0.14285714285714285</v>
      </c>
      <c r="BA107" s="92">
        <v>0.4</v>
      </c>
      <c r="BC107" s="89" t="s">
        <v>93</v>
      </c>
      <c r="BD107" s="91">
        <v>5</v>
      </c>
      <c r="BE107" s="91">
        <v>16</v>
      </c>
      <c r="BF107" s="91">
        <v>12</v>
      </c>
      <c r="BG107" s="91">
        <v>2</v>
      </c>
      <c r="BH107" s="91">
        <v>3</v>
      </c>
      <c r="BI107" s="91">
        <v>2</v>
      </c>
      <c r="BJ107" s="91">
        <v>3</v>
      </c>
      <c r="BK107" s="91">
        <v>1</v>
      </c>
      <c r="BL107" s="91">
        <v>0</v>
      </c>
      <c r="BM107" s="91">
        <v>2</v>
      </c>
      <c r="BN107" s="91">
        <v>0</v>
      </c>
      <c r="BO107" s="91">
        <v>0</v>
      </c>
      <c r="BP107" s="91">
        <v>0</v>
      </c>
      <c r="BQ107" s="91">
        <v>0</v>
      </c>
      <c r="BR107" s="91">
        <v>0.16666666666666666</v>
      </c>
      <c r="BS107" s="92">
        <v>0.375</v>
      </c>
      <c r="BU107" s="89" t="s">
        <v>104</v>
      </c>
      <c r="BV107" s="90">
        <v>5</v>
      </c>
      <c r="BW107" s="91">
        <v>14</v>
      </c>
      <c r="BX107" s="91">
        <v>13</v>
      </c>
      <c r="BY107" s="91">
        <v>6</v>
      </c>
      <c r="BZ107" s="91">
        <v>4</v>
      </c>
      <c r="CA107" s="91">
        <v>4</v>
      </c>
      <c r="CB107" s="91">
        <v>0</v>
      </c>
      <c r="CC107" s="91">
        <v>1</v>
      </c>
      <c r="CD107" s="91">
        <v>0</v>
      </c>
      <c r="CE107" s="91">
        <v>0</v>
      </c>
      <c r="CF107" s="91">
        <v>1</v>
      </c>
      <c r="CG107" s="91">
        <v>0</v>
      </c>
      <c r="CH107" s="91">
        <v>0</v>
      </c>
      <c r="CI107" s="91">
        <v>2</v>
      </c>
      <c r="CJ107" s="91">
        <v>0.46153846153846156</v>
      </c>
      <c r="CK107" s="92">
        <v>0.5</v>
      </c>
      <c r="CM107" s="89" t="s">
        <v>118</v>
      </c>
      <c r="CN107" s="90">
        <v>3</v>
      </c>
      <c r="CO107" s="91">
        <v>8</v>
      </c>
      <c r="CP107" s="91">
        <v>7</v>
      </c>
      <c r="CQ107" s="91">
        <v>4</v>
      </c>
      <c r="CR107" s="91">
        <v>4</v>
      </c>
      <c r="CS107" s="91">
        <v>1</v>
      </c>
      <c r="CT107" s="91">
        <v>0</v>
      </c>
      <c r="CU107" s="91">
        <v>0</v>
      </c>
      <c r="CV107" s="91">
        <v>1</v>
      </c>
      <c r="CW107" s="91">
        <v>0</v>
      </c>
      <c r="CX107" s="91">
        <v>0</v>
      </c>
      <c r="CY107" s="91">
        <v>0</v>
      </c>
      <c r="CZ107" s="91">
        <v>0</v>
      </c>
      <c r="DA107" s="91">
        <v>3</v>
      </c>
      <c r="DB107" s="107">
        <v>0.5714285714285714</v>
      </c>
      <c r="DC107" s="122">
        <v>0.625</v>
      </c>
    </row>
    <row r="108" spans="1:107">
      <c r="A108" s="89" t="s">
        <v>21</v>
      </c>
      <c r="B108" s="91">
        <v>6</v>
      </c>
      <c r="C108" s="91">
        <v>20</v>
      </c>
      <c r="D108" s="91">
        <v>14</v>
      </c>
      <c r="E108" s="91">
        <v>8</v>
      </c>
      <c r="F108" s="91">
        <v>12</v>
      </c>
      <c r="G108" s="91">
        <v>5</v>
      </c>
      <c r="H108" s="91">
        <v>1</v>
      </c>
      <c r="I108" s="91">
        <v>3</v>
      </c>
      <c r="J108" s="91">
        <v>2</v>
      </c>
      <c r="K108" s="91">
        <v>1</v>
      </c>
      <c r="L108" s="91">
        <v>0</v>
      </c>
      <c r="M108" s="91">
        <v>0</v>
      </c>
      <c r="N108" s="91">
        <v>0</v>
      </c>
      <c r="O108" s="91">
        <v>4</v>
      </c>
      <c r="P108" s="91">
        <v>0.5714285714285714</v>
      </c>
      <c r="Q108" s="92">
        <v>0.7</v>
      </c>
      <c r="R108" s="78"/>
      <c r="S108" s="89" t="s">
        <v>50</v>
      </c>
      <c r="T108" s="90">
        <v>4</v>
      </c>
      <c r="U108" s="91">
        <v>11</v>
      </c>
      <c r="V108" s="91">
        <v>10</v>
      </c>
      <c r="W108" s="91">
        <v>3</v>
      </c>
      <c r="X108" s="91">
        <v>1</v>
      </c>
      <c r="Y108" s="91">
        <v>2</v>
      </c>
      <c r="Z108" s="91">
        <v>1</v>
      </c>
      <c r="AA108" s="91">
        <v>0</v>
      </c>
      <c r="AB108" s="91">
        <v>0</v>
      </c>
      <c r="AC108" s="91">
        <v>0</v>
      </c>
      <c r="AD108" s="91">
        <v>0</v>
      </c>
      <c r="AE108" s="91">
        <v>1</v>
      </c>
      <c r="AF108" s="91">
        <v>0</v>
      </c>
      <c r="AG108" s="91">
        <v>0</v>
      </c>
      <c r="AH108" s="91">
        <v>0.3</v>
      </c>
      <c r="AI108" s="122">
        <v>0.36363636363636365</v>
      </c>
      <c r="AJ108" s="78"/>
      <c r="AK108" s="89" t="s">
        <v>64</v>
      </c>
      <c r="AL108" s="90">
        <v>2</v>
      </c>
      <c r="AM108" s="91">
        <v>5</v>
      </c>
      <c r="AN108" s="91">
        <v>2</v>
      </c>
      <c r="AO108" s="91">
        <v>1</v>
      </c>
      <c r="AP108" s="91">
        <v>2</v>
      </c>
      <c r="AQ108" s="91">
        <v>1</v>
      </c>
      <c r="AR108" s="91">
        <v>1</v>
      </c>
      <c r="AS108" s="91">
        <v>1</v>
      </c>
      <c r="AT108" s="91">
        <v>1</v>
      </c>
      <c r="AU108" s="91">
        <v>0</v>
      </c>
      <c r="AV108" s="91">
        <v>0</v>
      </c>
      <c r="AW108" s="91">
        <v>0</v>
      </c>
      <c r="AX108" s="91">
        <v>0</v>
      </c>
      <c r="AY108" s="91">
        <v>1</v>
      </c>
      <c r="AZ108" s="91">
        <v>0.5</v>
      </c>
      <c r="BA108" s="92">
        <v>0.8</v>
      </c>
      <c r="BC108" s="89" t="s">
        <v>95</v>
      </c>
      <c r="BD108" s="91">
        <v>5</v>
      </c>
      <c r="BE108" s="91">
        <v>16</v>
      </c>
      <c r="BF108" s="91">
        <v>14</v>
      </c>
      <c r="BG108" s="91">
        <v>8</v>
      </c>
      <c r="BH108" s="91">
        <v>6</v>
      </c>
      <c r="BI108" s="91">
        <v>4</v>
      </c>
      <c r="BJ108" s="91">
        <v>0</v>
      </c>
      <c r="BK108" s="91">
        <v>2</v>
      </c>
      <c r="BL108" s="91">
        <v>0</v>
      </c>
      <c r="BM108" s="91">
        <v>0</v>
      </c>
      <c r="BN108" s="91">
        <v>1</v>
      </c>
      <c r="BO108" s="91">
        <v>1</v>
      </c>
      <c r="BP108" s="91">
        <v>0</v>
      </c>
      <c r="BQ108" s="91">
        <v>1</v>
      </c>
      <c r="BR108" s="91">
        <v>0.5714285714285714</v>
      </c>
      <c r="BS108" s="92">
        <v>0.625</v>
      </c>
      <c r="BU108" s="89" t="s">
        <v>106</v>
      </c>
      <c r="BV108" s="90">
        <v>3</v>
      </c>
      <c r="BW108" s="91">
        <v>6</v>
      </c>
      <c r="BX108" s="91">
        <v>5</v>
      </c>
      <c r="BY108" s="91">
        <v>1</v>
      </c>
      <c r="BZ108" s="91">
        <v>2</v>
      </c>
      <c r="CA108" s="91">
        <v>1</v>
      </c>
      <c r="CB108" s="91">
        <v>0</v>
      </c>
      <c r="CC108" s="91">
        <v>1</v>
      </c>
      <c r="CD108" s="91">
        <v>0</v>
      </c>
      <c r="CE108" s="91">
        <v>1</v>
      </c>
      <c r="CF108" s="91">
        <v>0</v>
      </c>
      <c r="CG108" s="91">
        <v>0</v>
      </c>
      <c r="CH108" s="91">
        <v>1</v>
      </c>
      <c r="CI108" s="91">
        <v>0</v>
      </c>
      <c r="CJ108" s="91">
        <v>0.2</v>
      </c>
      <c r="CK108" s="122">
        <v>0.33333333333333331</v>
      </c>
      <c r="CM108" s="89" t="s">
        <v>119</v>
      </c>
      <c r="CN108" s="90">
        <v>3</v>
      </c>
      <c r="CO108" s="91">
        <v>9</v>
      </c>
      <c r="CP108" s="91">
        <v>7</v>
      </c>
      <c r="CQ108" s="91">
        <v>3</v>
      </c>
      <c r="CR108" s="91">
        <v>5</v>
      </c>
      <c r="CS108" s="91">
        <v>4</v>
      </c>
      <c r="CT108" s="91">
        <v>0</v>
      </c>
      <c r="CU108" s="91">
        <v>2</v>
      </c>
      <c r="CV108" s="91">
        <v>0</v>
      </c>
      <c r="CW108" s="91">
        <v>0</v>
      </c>
      <c r="CX108" s="91">
        <v>1</v>
      </c>
      <c r="CY108" s="91">
        <v>0</v>
      </c>
      <c r="CZ108" s="91">
        <v>0</v>
      </c>
      <c r="DA108" s="91">
        <v>0</v>
      </c>
      <c r="DB108" s="107">
        <v>0.42857142857142855</v>
      </c>
      <c r="DC108" s="122">
        <v>0.55555555555555558</v>
      </c>
    </row>
    <row r="109" spans="1:107">
      <c r="A109" s="89" t="s">
        <v>22</v>
      </c>
      <c r="B109" s="91">
        <v>6</v>
      </c>
      <c r="C109" s="91">
        <v>16</v>
      </c>
      <c r="D109" s="91">
        <v>9</v>
      </c>
      <c r="E109" s="91">
        <v>5</v>
      </c>
      <c r="F109" s="91">
        <v>9</v>
      </c>
      <c r="G109" s="91">
        <v>6</v>
      </c>
      <c r="H109" s="91">
        <v>0</v>
      </c>
      <c r="I109" s="91">
        <v>4</v>
      </c>
      <c r="J109" s="91">
        <v>3</v>
      </c>
      <c r="K109" s="91">
        <v>0</v>
      </c>
      <c r="L109" s="91">
        <v>1</v>
      </c>
      <c r="M109" s="91">
        <v>0</v>
      </c>
      <c r="N109" s="91">
        <v>0</v>
      </c>
      <c r="O109" s="91">
        <v>2</v>
      </c>
      <c r="P109" s="91">
        <v>0.55555555555555558</v>
      </c>
      <c r="Q109" s="122">
        <v>0.75</v>
      </c>
      <c r="R109" s="78"/>
      <c r="S109" s="89" t="s">
        <v>51</v>
      </c>
      <c r="T109" s="90">
        <v>4</v>
      </c>
      <c r="U109" s="91">
        <v>9</v>
      </c>
      <c r="V109" s="91">
        <v>2</v>
      </c>
      <c r="W109" s="91">
        <v>1</v>
      </c>
      <c r="X109" s="91">
        <v>6</v>
      </c>
      <c r="Y109" s="91">
        <v>1</v>
      </c>
      <c r="Z109" s="91">
        <v>1</v>
      </c>
      <c r="AA109" s="91">
        <v>5</v>
      </c>
      <c r="AB109" s="91">
        <v>1</v>
      </c>
      <c r="AC109" s="91">
        <v>0</v>
      </c>
      <c r="AD109" s="91">
        <v>0</v>
      </c>
      <c r="AE109" s="91">
        <v>0</v>
      </c>
      <c r="AF109" s="91">
        <v>0</v>
      </c>
      <c r="AG109" s="91">
        <v>3</v>
      </c>
      <c r="AH109" s="91">
        <v>0.5</v>
      </c>
      <c r="AI109" s="122">
        <v>0.88888888888888884</v>
      </c>
      <c r="AJ109" s="78"/>
      <c r="AK109" s="89" t="s">
        <v>65</v>
      </c>
      <c r="AL109" s="90">
        <v>4</v>
      </c>
      <c r="AM109" s="91">
        <v>9</v>
      </c>
      <c r="AN109" s="91">
        <v>5</v>
      </c>
      <c r="AO109" s="91">
        <v>3</v>
      </c>
      <c r="AP109" s="91">
        <v>4</v>
      </c>
      <c r="AQ109" s="91">
        <v>3</v>
      </c>
      <c r="AR109" s="91">
        <v>1</v>
      </c>
      <c r="AS109" s="91">
        <v>3</v>
      </c>
      <c r="AT109" s="91">
        <v>0</v>
      </c>
      <c r="AU109" s="91">
        <v>0</v>
      </c>
      <c r="AV109" s="91">
        <v>0</v>
      </c>
      <c r="AW109" s="91">
        <v>0</v>
      </c>
      <c r="AX109" s="91">
        <v>1</v>
      </c>
      <c r="AY109" s="91">
        <v>1</v>
      </c>
      <c r="AZ109" s="91">
        <v>0.6</v>
      </c>
      <c r="BA109" s="122">
        <v>0.77777777777777779</v>
      </c>
      <c r="BC109" s="89" t="s">
        <v>96</v>
      </c>
      <c r="BD109" s="91">
        <v>5</v>
      </c>
      <c r="BE109" s="91">
        <v>16</v>
      </c>
      <c r="BF109" s="91">
        <v>13</v>
      </c>
      <c r="BG109" s="91">
        <v>7</v>
      </c>
      <c r="BH109" s="91">
        <v>7</v>
      </c>
      <c r="BI109" s="91">
        <v>7</v>
      </c>
      <c r="BJ109" s="91">
        <v>1</v>
      </c>
      <c r="BK109" s="91">
        <v>1</v>
      </c>
      <c r="BL109" s="91">
        <v>1</v>
      </c>
      <c r="BM109" s="91">
        <v>0</v>
      </c>
      <c r="BN109" s="91">
        <v>1</v>
      </c>
      <c r="BO109" s="91">
        <v>0</v>
      </c>
      <c r="BP109" s="91">
        <v>0</v>
      </c>
      <c r="BQ109" s="91">
        <v>2</v>
      </c>
      <c r="BR109" s="91">
        <v>0.53846153846153844</v>
      </c>
      <c r="BS109" s="92">
        <v>0.625</v>
      </c>
      <c r="BU109" s="89" t="s">
        <v>107</v>
      </c>
      <c r="BV109" s="90">
        <v>5</v>
      </c>
      <c r="BW109" s="91">
        <v>14</v>
      </c>
      <c r="BX109" s="91">
        <v>13</v>
      </c>
      <c r="BY109" s="91">
        <v>9</v>
      </c>
      <c r="BZ109" s="91">
        <v>7</v>
      </c>
      <c r="CA109" s="91">
        <v>4</v>
      </c>
      <c r="CB109" s="91">
        <v>0</v>
      </c>
      <c r="CC109" s="91">
        <v>1</v>
      </c>
      <c r="CD109" s="91">
        <v>0</v>
      </c>
      <c r="CE109" s="91">
        <v>0</v>
      </c>
      <c r="CF109" s="91">
        <v>2</v>
      </c>
      <c r="CG109" s="91">
        <v>1</v>
      </c>
      <c r="CH109" s="91">
        <v>1</v>
      </c>
      <c r="CI109" s="91">
        <v>3</v>
      </c>
      <c r="CJ109" s="91">
        <v>0.69230769230769229</v>
      </c>
      <c r="CK109" s="122">
        <v>0.7142857142857143</v>
      </c>
      <c r="CM109" s="89" t="s">
        <v>120</v>
      </c>
      <c r="CN109" s="90">
        <v>1</v>
      </c>
      <c r="CO109" s="91">
        <v>2</v>
      </c>
      <c r="CP109" s="91">
        <v>0</v>
      </c>
      <c r="CQ109" s="91">
        <v>0</v>
      </c>
      <c r="CR109" s="91">
        <v>1</v>
      </c>
      <c r="CS109" s="91">
        <v>0</v>
      </c>
      <c r="CT109" s="91">
        <v>0</v>
      </c>
      <c r="CU109" s="91">
        <v>1</v>
      </c>
      <c r="CV109" s="91">
        <v>1</v>
      </c>
      <c r="CW109" s="91">
        <v>0</v>
      </c>
      <c r="CX109" s="91">
        <v>0</v>
      </c>
      <c r="CY109" s="91">
        <v>0</v>
      </c>
      <c r="CZ109" s="91">
        <v>0</v>
      </c>
      <c r="DA109" s="91">
        <v>1</v>
      </c>
      <c r="DB109" s="107" t="e">
        <v>#DIV/0!</v>
      </c>
      <c r="DC109" s="122">
        <v>1</v>
      </c>
    </row>
    <row r="110" spans="1:107">
      <c r="A110" s="89" t="s">
        <v>23</v>
      </c>
      <c r="B110" s="91">
        <v>6</v>
      </c>
      <c r="C110" s="91">
        <v>20</v>
      </c>
      <c r="D110" s="91">
        <v>13</v>
      </c>
      <c r="E110" s="91">
        <v>6</v>
      </c>
      <c r="F110" s="91">
        <v>6</v>
      </c>
      <c r="G110" s="91">
        <v>9</v>
      </c>
      <c r="H110" s="91">
        <v>1</v>
      </c>
      <c r="I110" s="91">
        <v>6</v>
      </c>
      <c r="J110" s="91">
        <v>1</v>
      </c>
      <c r="K110" s="91">
        <v>0</v>
      </c>
      <c r="L110" s="91">
        <v>0</v>
      </c>
      <c r="M110" s="91">
        <v>0</v>
      </c>
      <c r="N110" s="91">
        <v>1</v>
      </c>
      <c r="O110" s="91">
        <v>0</v>
      </c>
      <c r="P110" s="91">
        <v>0.46153846153846156</v>
      </c>
      <c r="Q110" s="122">
        <v>0.7</v>
      </c>
      <c r="R110" s="78"/>
      <c r="S110" s="89" t="s">
        <v>52</v>
      </c>
      <c r="T110" s="90">
        <v>2</v>
      </c>
      <c r="U110" s="91">
        <v>4</v>
      </c>
      <c r="V110" s="91">
        <v>4</v>
      </c>
      <c r="W110" s="91">
        <v>3</v>
      </c>
      <c r="X110" s="91">
        <v>3</v>
      </c>
      <c r="Y110" s="91">
        <v>5</v>
      </c>
      <c r="Z110" s="91">
        <v>0</v>
      </c>
      <c r="AA110" s="91">
        <v>0</v>
      </c>
      <c r="AB110" s="91">
        <v>0</v>
      </c>
      <c r="AC110" s="91">
        <v>1</v>
      </c>
      <c r="AD110" s="91">
        <v>0</v>
      </c>
      <c r="AE110" s="91">
        <v>1</v>
      </c>
      <c r="AF110" s="91">
        <v>0</v>
      </c>
      <c r="AG110" s="91">
        <v>0</v>
      </c>
      <c r="AH110" s="91">
        <v>0.75</v>
      </c>
      <c r="AI110" s="92">
        <v>0.75</v>
      </c>
      <c r="AJ110" s="78"/>
      <c r="AK110" s="89" t="s">
        <v>66</v>
      </c>
      <c r="AL110" s="90">
        <v>4</v>
      </c>
      <c r="AM110" s="91">
        <v>10</v>
      </c>
      <c r="AN110" s="91">
        <v>9</v>
      </c>
      <c r="AO110" s="91">
        <v>3</v>
      </c>
      <c r="AP110" s="91">
        <v>1</v>
      </c>
      <c r="AQ110" s="91">
        <v>2</v>
      </c>
      <c r="AR110" s="91">
        <v>0</v>
      </c>
      <c r="AS110" s="91">
        <v>1</v>
      </c>
      <c r="AT110" s="91">
        <v>0</v>
      </c>
      <c r="AU110" s="91">
        <v>1</v>
      </c>
      <c r="AV110" s="91">
        <v>0</v>
      </c>
      <c r="AW110" s="91">
        <v>0</v>
      </c>
      <c r="AX110" s="91">
        <v>0</v>
      </c>
      <c r="AY110" s="91">
        <v>1</v>
      </c>
      <c r="AZ110" s="91">
        <v>0.33333333333333331</v>
      </c>
      <c r="BA110" s="92">
        <v>0.4</v>
      </c>
      <c r="BC110" s="89" t="s">
        <v>97</v>
      </c>
      <c r="BD110" s="91">
        <v>5</v>
      </c>
      <c r="BE110" s="91">
        <v>15</v>
      </c>
      <c r="BF110" s="91">
        <v>11</v>
      </c>
      <c r="BG110" s="91">
        <v>5</v>
      </c>
      <c r="BH110" s="91">
        <v>5</v>
      </c>
      <c r="BI110" s="91">
        <v>8</v>
      </c>
      <c r="BJ110" s="91">
        <v>1</v>
      </c>
      <c r="BK110" s="91">
        <v>3</v>
      </c>
      <c r="BL110" s="91">
        <v>0</v>
      </c>
      <c r="BM110" s="91">
        <v>0</v>
      </c>
      <c r="BN110" s="91">
        <v>1</v>
      </c>
      <c r="BO110" s="91">
        <v>1</v>
      </c>
      <c r="BP110" s="91">
        <v>0</v>
      </c>
      <c r="BQ110" s="91">
        <v>2</v>
      </c>
      <c r="BR110" s="91">
        <v>0.45454545454545453</v>
      </c>
      <c r="BS110" s="92">
        <v>0.6</v>
      </c>
      <c r="BU110" s="89" t="s">
        <v>108</v>
      </c>
      <c r="BV110" s="90">
        <v>5</v>
      </c>
      <c r="BW110" s="91">
        <v>13</v>
      </c>
      <c r="BX110" s="91">
        <v>10</v>
      </c>
      <c r="BY110" s="91">
        <v>3</v>
      </c>
      <c r="BZ110" s="91">
        <v>1</v>
      </c>
      <c r="CA110" s="91">
        <v>0</v>
      </c>
      <c r="CB110" s="91">
        <v>0</v>
      </c>
      <c r="CC110" s="91">
        <v>2</v>
      </c>
      <c r="CD110" s="91">
        <v>1</v>
      </c>
      <c r="CE110" s="91">
        <v>0</v>
      </c>
      <c r="CF110" s="91">
        <v>0</v>
      </c>
      <c r="CG110" s="91">
        <v>0</v>
      </c>
      <c r="CH110" s="91">
        <v>0</v>
      </c>
      <c r="CI110" s="91">
        <v>0</v>
      </c>
      <c r="CJ110" s="91">
        <v>0.3</v>
      </c>
      <c r="CK110" s="122">
        <v>0.46153846153846156</v>
      </c>
      <c r="CM110" s="89" t="s">
        <v>122</v>
      </c>
      <c r="CN110" s="90">
        <v>4</v>
      </c>
      <c r="CO110" s="91">
        <v>11</v>
      </c>
      <c r="CP110" s="91">
        <v>8</v>
      </c>
      <c r="CQ110" s="91">
        <v>2</v>
      </c>
      <c r="CR110" s="91">
        <v>1</v>
      </c>
      <c r="CS110" s="91">
        <v>5</v>
      </c>
      <c r="CT110" s="91">
        <v>2</v>
      </c>
      <c r="CU110" s="91">
        <v>1</v>
      </c>
      <c r="CV110" s="91">
        <v>0</v>
      </c>
      <c r="CW110" s="91">
        <v>0</v>
      </c>
      <c r="CX110" s="91">
        <v>0</v>
      </c>
      <c r="CY110" s="91">
        <v>0</v>
      </c>
      <c r="CZ110" s="91">
        <v>1</v>
      </c>
      <c r="DA110" s="91">
        <v>0</v>
      </c>
      <c r="DB110" s="107">
        <v>0.25</v>
      </c>
      <c r="DC110" s="122">
        <v>0.45454545454545453</v>
      </c>
    </row>
    <row r="111" spans="1:107">
      <c r="A111" s="89" t="s">
        <v>24</v>
      </c>
      <c r="B111" s="91">
        <v>6</v>
      </c>
      <c r="C111" s="91">
        <v>13</v>
      </c>
      <c r="D111" s="91">
        <v>11</v>
      </c>
      <c r="E111" s="91">
        <v>4</v>
      </c>
      <c r="F111" s="91">
        <v>5</v>
      </c>
      <c r="G111" s="91">
        <v>5</v>
      </c>
      <c r="H111" s="91">
        <v>0</v>
      </c>
      <c r="I111" s="91">
        <v>1</v>
      </c>
      <c r="J111" s="91">
        <v>1</v>
      </c>
      <c r="K111" s="91">
        <v>0</v>
      </c>
      <c r="L111" s="91">
        <v>0</v>
      </c>
      <c r="M111" s="91">
        <v>0</v>
      </c>
      <c r="N111" s="91">
        <v>0</v>
      </c>
      <c r="O111" s="91">
        <v>0</v>
      </c>
      <c r="P111" s="91">
        <v>0.36363636363636365</v>
      </c>
      <c r="Q111" s="122">
        <v>0.46153846153846156</v>
      </c>
      <c r="R111" s="78"/>
      <c r="S111" s="89" t="s">
        <v>53</v>
      </c>
      <c r="T111" s="90">
        <v>2</v>
      </c>
      <c r="U111" s="91">
        <v>4</v>
      </c>
      <c r="V111" s="91">
        <v>2</v>
      </c>
      <c r="W111" s="91">
        <v>1</v>
      </c>
      <c r="X111" s="91">
        <v>2</v>
      </c>
      <c r="Y111" s="91">
        <v>0</v>
      </c>
      <c r="Z111" s="91">
        <v>0</v>
      </c>
      <c r="AA111" s="91">
        <v>2</v>
      </c>
      <c r="AB111" s="91">
        <v>0</v>
      </c>
      <c r="AC111" s="91">
        <v>0</v>
      </c>
      <c r="AD111" s="91">
        <v>0</v>
      </c>
      <c r="AE111" s="91">
        <v>0</v>
      </c>
      <c r="AF111" s="91">
        <v>0</v>
      </c>
      <c r="AG111" s="91">
        <v>0</v>
      </c>
      <c r="AH111" s="91">
        <v>0.5</v>
      </c>
      <c r="AI111" s="92">
        <v>0.75</v>
      </c>
      <c r="AJ111" s="78"/>
      <c r="AK111" s="89" t="s">
        <v>69</v>
      </c>
      <c r="AL111" s="90">
        <v>4</v>
      </c>
      <c r="AM111" s="91">
        <v>8</v>
      </c>
      <c r="AN111" s="91">
        <v>6</v>
      </c>
      <c r="AO111" s="91">
        <v>4</v>
      </c>
      <c r="AP111" s="91">
        <v>3</v>
      </c>
      <c r="AQ111" s="91">
        <v>2</v>
      </c>
      <c r="AR111" s="91">
        <v>0</v>
      </c>
      <c r="AS111" s="91">
        <v>1</v>
      </c>
      <c r="AT111" s="91">
        <v>1</v>
      </c>
      <c r="AU111" s="91">
        <v>1</v>
      </c>
      <c r="AV111" s="91">
        <v>0</v>
      </c>
      <c r="AW111" s="91">
        <v>0</v>
      </c>
      <c r="AX111" s="91">
        <v>0</v>
      </c>
      <c r="AY111" s="91">
        <v>0</v>
      </c>
      <c r="AZ111" s="91">
        <v>0.66666666666666663</v>
      </c>
      <c r="BA111" s="92">
        <v>0.75</v>
      </c>
      <c r="BC111" s="89" t="s">
        <v>98</v>
      </c>
      <c r="BD111" s="91">
        <v>5</v>
      </c>
      <c r="BE111" s="91">
        <v>15</v>
      </c>
      <c r="BF111" s="91">
        <v>11</v>
      </c>
      <c r="BG111" s="91">
        <v>6</v>
      </c>
      <c r="BH111" s="91">
        <v>6</v>
      </c>
      <c r="BI111" s="91">
        <v>3</v>
      </c>
      <c r="BJ111" s="91">
        <v>0</v>
      </c>
      <c r="BK111" s="91">
        <v>4</v>
      </c>
      <c r="BL111" s="91">
        <v>0</v>
      </c>
      <c r="BM111" s="91">
        <v>0</v>
      </c>
      <c r="BN111" s="91">
        <v>0</v>
      </c>
      <c r="BO111" s="91">
        <v>0</v>
      </c>
      <c r="BP111" s="91">
        <v>0</v>
      </c>
      <c r="BQ111" s="91">
        <v>2</v>
      </c>
      <c r="BR111" s="91">
        <v>0.54545454545454541</v>
      </c>
      <c r="BS111" s="122">
        <v>0.66666666666666663</v>
      </c>
      <c r="BU111" s="89" t="s">
        <v>109</v>
      </c>
      <c r="BV111" s="90">
        <v>4</v>
      </c>
      <c r="BW111" s="91">
        <v>10</v>
      </c>
      <c r="BX111" s="91">
        <v>7</v>
      </c>
      <c r="BY111" s="91">
        <v>1</v>
      </c>
      <c r="BZ111" s="91">
        <v>2</v>
      </c>
      <c r="CA111" s="91">
        <v>1</v>
      </c>
      <c r="CB111" s="91">
        <v>1</v>
      </c>
      <c r="CC111" s="91">
        <v>2</v>
      </c>
      <c r="CD111" s="91">
        <v>0</v>
      </c>
      <c r="CE111" s="91">
        <v>0</v>
      </c>
      <c r="CF111" s="91">
        <v>0</v>
      </c>
      <c r="CG111" s="91">
        <v>0</v>
      </c>
      <c r="CH111" s="91">
        <v>0</v>
      </c>
      <c r="CI111" s="91">
        <v>0</v>
      </c>
      <c r="CJ111" s="91">
        <v>0.14285714285714285</v>
      </c>
      <c r="CK111" s="92">
        <v>0.4</v>
      </c>
      <c r="CM111" s="89" t="s">
        <v>123</v>
      </c>
      <c r="CN111" s="90">
        <v>4</v>
      </c>
      <c r="CO111" s="91">
        <v>9</v>
      </c>
      <c r="CP111" s="91">
        <v>7</v>
      </c>
      <c r="CQ111" s="91">
        <v>0</v>
      </c>
      <c r="CR111" s="91">
        <v>0</v>
      </c>
      <c r="CS111" s="91">
        <v>1</v>
      </c>
      <c r="CT111" s="91">
        <v>1</v>
      </c>
      <c r="CU111" s="91">
        <v>1</v>
      </c>
      <c r="CV111" s="91">
        <v>0</v>
      </c>
      <c r="CW111" s="91">
        <v>1</v>
      </c>
      <c r="CX111" s="91">
        <v>0</v>
      </c>
      <c r="CY111" s="91">
        <v>0</v>
      </c>
      <c r="CZ111" s="91">
        <v>0</v>
      </c>
      <c r="DA111" s="91">
        <v>0</v>
      </c>
      <c r="DB111" s="107">
        <v>0</v>
      </c>
      <c r="DC111" s="122">
        <v>0.22222222222222221</v>
      </c>
    </row>
    <row r="112" spans="1:107">
      <c r="A112" s="89" t="s">
        <v>25</v>
      </c>
      <c r="B112" s="91">
        <v>5</v>
      </c>
      <c r="C112" s="91">
        <v>15</v>
      </c>
      <c r="D112" s="91">
        <v>11</v>
      </c>
      <c r="E112" s="91">
        <v>2</v>
      </c>
      <c r="F112" s="91">
        <v>2</v>
      </c>
      <c r="G112" s="91">
        <v>4</v>
      </c>
      <c r="H112" s="91">
        <v>1</v>
      </c>
      <c r="I112" s="91">
        <v>3</v>
      </c>
      <c r="J112" s="91">
        <v>0</v>
      </c>
      <c r="K112" s="91">
        <v>0</v>
      </c>
      <c r="L112" s="91">
        <v>0</v>
      </c>
      <c r="M112" s="91">
        <v>0</v>
      </c>
      <c r="N112" s="91">
        <v>1</v>
      </c>
      <c r="O112" s="91">
        <v>2</v>
      </c>
      <c r="P112" s="107">
        <v>0.18181818181818182</v>
      </c>
      <c r="Q112" s="92">
        <v>0.4</v>
      </c>
      <c r="R112" s="78"/>
      <c r="S112" s="89" t="s">
        <v>54</v>
      </c>
      <c r="T112" s="90">
        <v>4</v>
      </c>
      <c r="U112" s="91">
        <v>9</v>
      </c>
      <c r="V112" s="91">
        <v>6</v>
      </c>
      <c r="W112" s="91">
        <v>4</v>
      </c>
      <c r="X112" s="91">
        <v>2</v>
      </c>
      <c r="Y112" s="91">
        <v>5</v>
      </c>
      <c r="Z112" s="91">
        <v>2</v>
      </c>
      <c r="AA112" s="91">
        <v>1</v>
      </c>
      <c r="AB112" s="91">
        <v>0</v>
      </c>
      <c r="AC112" s="91">
        <v>0</v>
      </c>
      <c r="AD112" s="91">
        <v>1</v>
      </c>
      <c r="AE112" s="91">
        <v>0</v>
      </c>
      <c r="AF112" s="91">
        <v>2</v>
      </c>
      <c r="AG112" s="91">
        <v>0</v>
      </c>
      <c r="AH112" s="107">
        <v>0.66666666666666663</v>
      </c>
      <c r="AI112" s="122">
        <v>0.77777777777777779</v>
      </c>
      <c r="AJ112" s="78"/>
      <c r="AK112" s="89" t="s">
        <v>70</v>
      </c>
      <c r="AL112" s="90">
        <v>2</v>
      </c>
      <c r="AM112" s="91">
        <v>3</v>
      </c>
      <c r="AN112" s="91">
        <v>1</v>
      </c>
      <c r="AO112" s="91">
        <v>0</v>
      </c>
      <c r="AP112" s="91">
        <v>0</v>
      </c>
      <c r="AQ112" s="91">
        <v>1</v>
      </c>
      <c r="AR112" s="91">
        <v>0</v>
      </c>
      <c r="AS112" s="91">
        <v>2</v>
      </c>
      <c r="AT112" s="91">
        <v>0</v>
      </c>
      <c r="AU112" s="91">
        <v>1</v>
      </c>
      <c r="AV112" s="91">
        <v>0</v>
      </c>
      <c r="AW112" s="91">
        <v>0</v>
      </c>
      <c r="AX112" s="91">
        <v>0</v>
      </c>
      <c r="AY112" s="91">
        <v>0</v>
      </c>
      <c r="AZ112" s="91">
        <v>0</v>
      </c>
      <c r="BA112" s="122">
        <v>0.66666666666666663</v>
      </c>
      <c r="BC112" s="89" t="s">
        <v>99</v>
      </c>
      <c r="BD112" s="91">
        <v>5</v>
      </c>
      <c r="BE112" s="91">
        <v>13</v>
      </c>
      <c r="BF112" s="91">
        <v>7</v>
      </c>
      <c r="BG112" s="91">
        <v>3</v>
      </c>
      <c r="BH112" s="91">
        <v>4</v>
      </c>
      <c r="BI112" s="91">
        <v>1</v>
      </c>
      <c r="BJ112" s="91">
        <v>1</v>
      </c>
      <c r="BK112" s="91">
        <v>5</v>
      </c>
      <c r="BL112" s="91">
        <v>0</v>
      </c>
      <c r="BM112" s="91">
        <v>0</v>
      </c>
      <c r="BN112" s="91">
        <v>0</v>
      </c>
      <c r="BO112" s="91">
        <v>0</v>
      </c>
      <c r="BP112" s="91">
        <v>0</v>
      </c>
      <c r="BQ112" s="91">
        <v>0</v>
      </c>
      <c r="BR112" s="91">
        <v>0.42857142857142855</v>
      </c>
      <c r="BS112" s="122">
        <v>0.69230769230769229</v>
      </c>
      <c r="BU112" s="89" t="s">
        <v>110</v>
      </c>
      <c r="BV112" s="90">
        <v>5</v>
      </c>
      <c r="BW112" s="91">
        <v>12</v>
      </c>
      <c r="BX112" s="91">
        <v>9</v>
      </c>
      <c r="BY112" s="91">
        <v>5</v>
      </c>
      <c r="BZ112" s="91">
        <v>6</v>
      </c>
      <c r="CA112" s="91">
        <v>3</v>
      </c>
      <c r="CB112" s="91">
        <v>0</v>
      </c>
      <c r="CC112" s="91">
        <v>3</v>
      </c>
      <c r="CD112" s="91">
        <v>0</v>
      </c>
      <c r="CE112" s="91">
        <v>0</v>
      </c>
      <c r="CF112" s="91">
        <v>1</v>
      </c>
      <c r="CG112" s="91">
        <v>0</v>
      </c>
      <c r="CH112" s="91">
        <v>0</v>
      </c>
      <c r="CI112" s="91">
        <v>0</v>
      </c>
      <c r="CJ112" s="91">
        <v>0.55555555555555558</v>
      </c>
      <c r="CK112" s="122">
        <v>0.66666666666666663</v>
      </c>
      <c r="CM112" s="89" t="s">
        <v>124</v>
      </c>
      <c r="CN112" s="90">
        <v>4</v>
      </c>
      <c r="CO112" s="91">
        <v>10</v>
      </c>
      <c r="CP112" s="91">
        <v>8</v>
      </c>
      <c r="CQ112" s="91">
        <v>1</v>
      </c>
      <c r="CR112" s="91">
        <v>4</v>
      </c>
      <c r="CS112" s="91">
        <v>1</v>
      </c>
      <c r="CT112" s="91">
        <v>0</v>
      </c>
      <c r="CU112" s="91">
        <v>2</v>
      </c>
      <c r="CV112" s="91">
        <v>0</v>
      </c>
      <c r="CW112" s="91">
        <v>0</v>
      </c>
      <c r="CX112" s="91">
        <v>0</v>
      </c>
      <c r="CY112" s="91">
        <v>0</v>
      </c>
      <c r="CZ112" s="91">
        <v>0</v>
      </c>
      <c r="DA112" s="91">
        <v>0</v>
      </c>
      <c r="DB112" s="107">
        <v>0.125</v>
      </c>
      <c r="DC112" s="122">
        <v>0.3</v>
      </c>
    </row>
    <row r="113" spans="1:107">
      <c r="A113" s="89" t="s">
        <v>26</v>
      </c>
      <c r="B113" s="91">
        <v>1</v>
      </c>
      <c r="C113" s="91">
        <v>2</v>
      </c>
      <c r="D113" s="91">
        <v>1</v>
      </c>
      <c r="E113" s="91">
        <v>1</v>
      </c>
      <c r="F113" s="91">
        <v>1</v>
      </c>
      <c r="G113" s="91">
        <v>1</v>
      </c>
      <c r="H113" s="91">
        <v>0</v>
      </c>
      <c r="I113" s="91">
        <v>1</v>
      </c>
      <c r="J113" s="91">
        <v>0</v>
      </c>
      <c r="K113" s="91">
        <v>0</v>
      </c>
      <c r="L113" s="91">
        <v>0</v>
      </c>
      <c r="M113" s="91">
        <v>0</v>
      </c>
      <c r="N113" s="91">
        <v>0</v>
      </c>
      <c r="O113" s="91">
        <v>0</v>
      </c>
      <c r="P113" s="107">
        <v>1</v>
      </c>
      <c r="Q113" s="122">
        <v>1</v>
      </c>
      <c r="R113" s="78"/>
      <c r="S113" s="89" t="s">
        <v>55</v>
      </c>
      <c r="T113" s="90">
        <v>3</v>
      </c>
      <c r="U113" s="91">
        <v>6</v>
      </c>
      <c r="V113" s="91">
        <v>5</v>
      </c>
      <c r="W113" s="91">
        <v>1</v>
      </c>
      <c r="X113" s="91">
        <v>2</v>
      </c>
      <c r="Y113" s="91">
        <v>2</v>
      </c>
      <c r="Z113" s="91">
        <v>0</v>
      </c>
      <c r="AA113" s="91">
        <v>1</v>
      </c>
      <c r="AB113" s="91">
        <v>0</v>
      </c>
      <c r="AC113" s="91">
        <v>0</v>
      </c>
      <c r="AD113" s="91">
        <v>0</v>
      </c>
      <c r="AE113" s="91">
        <v>1</v>
      </c>
      <c r="AF113" s="91">
        <v>0</v>
      </c>
      <c r="AG113" s="91">
        <v>0</v>
      </c>
      <c r="AH113" s="91">
        <v>0.2</v>
      </c>
      <c r="AI113" s="122">
        <v>0.33333333333333331</v>
      </c>
      <c r="AJ113" s="78"/>
      <c r="AK113" s="89" t="s">
        <v>72</v>
      </c>
      <c r="AL113" s="91">
        <v>2</v>
      </c>
      <c r="AM113" s="91">
        <v>4</v>
      </c>
      <c r="AN113" s="91">
        <v>1</v>
      </c>
      <c r="AO113" s="91">
        <v>0</v>
      </c>
      <c r="AP113" s="91">
        <v>1</v>
      </c>
      <c r="AQ113" s="91">
        <v>0</v>
      </c>
      <c r="AR113" s="91">
        <v>0</v>
      </c>
      <c r="AS113" s="91">
        <v>3</v>
      </c>
      <c r="AT113" s="91">
        <v>0</v>
      </c>
      <c r="AU113" s="91">
        <v>0</v>
      </c>
      <c r="AV113" s="91">
        <v>0</v>
      </c>
      <c r="AW113" s="91">
        <v>0</v>
      </c>
      <c r="AX113" s="91">
        <v>0</v>
      </c>
      <c r="AY113" s="91">
        <v>0</v>
      </c>
      <c r="AZ113" s="91">
        <v>0</v>
      </c>
      <c r="BA113" s="92">
        <v>0.75</v>
      </c>
      <c r="BC113" s="89" t="s">
        <v>100</v>
      </c>
      <c r="BD113" s="91">
        <v>5</v>
      </c>
      <c r="BE113" s="91">
        <v>13</v>
      </c>
      <c r="BF113" s="91">
        <v>11</v>
      </c>
      <c r="BG113" s="91">
        <v>4</v>
      </c>
      <c r="BH113" s="91">
        <v>3</v>
      </c>
      <c r="BI113" s="91">
        <v>2</v>
      </c>
      <c r="BJ113" s="91">
        <v>1</v>
      </c>
      <c r="BK113" s="91">
        <v>1</v>
      </c>
      <c r="BL113" s="91">
        <v>0</v>
      </c>
      <c r="BM113" s="91">
        <v>0</v>
      </c>
      <c r="BN113" s="91">
        <v>0</v>
      </c>
      <c r="BO113" s="91">
        <v>0</v>
      </c>
      <c r="BP113" s="91">
        <v>0</v>
      </c>
      <c r="BQ113" s="91">
        <v>1</v>
      </c>
      <c r="BR113" s="91">
        <v>0.36363636363636365</v>
      </c>
      <c r="BS113" s="122">
        <v>0.46153846153846156</v>
      </c>
      <c r="BU113" s="89" t="s">
        <v>111</v>
      </c>
      <c r="BV113" s="90">
        <v>5</v>
      </c>
      <c r="BW113" s="91">
        <v>10</v>
      </c>
      <c r="BX113" s="91">
        <v>9</v>
      </c>
      <c r="BY113" s="91">
        <v>5</v>
      </c>
      <c r="BZ113" s="91">
        <v>2</v>
      </c>
      <c r="CA113" s="91">
        <v>5</v>
      </c>
      <c r="CB113" s="91">
        <v>0</v>
      </c>
      <c r="CC113" s="91">
        <v>1</v>
      </c>
      <c r="CD113" s="91">
        <v>0</v>
      </c>
      <c r="CE113" s="91">
        <v>1</v>
      </c>
      <c r="CF113" s="91">
        <v>0</v>
      </c>
      <c r="CG113" s="91">
        <v>0</v>
      </c>
      <c r="CH113" s="91">
        <v>1</v>
      </c>
      <c r="CI113" s="91">
        <v>2</v>
      </c>
      <c r="CJ113" s="91">
        <v>0.55555555555555558</v>
      </c>
      <c r="CK113" s="92">
        <v>0.6</v>
      </c>
      <c r="CM113" s="89" t="s">
        <v>125</v>
      </c>
      <c r="CN113" s="90">
        <v>3</v>
      </c>
      <c r="CO113" s="91">
        <v>6</v>
      </c>
      <c r="CP113" s="91">
        <v>4</v>
      </c>
      <c r="CQ113" s="91">
        <v>1</v>
      </c>
      <c r="CR113" s="91">
        <v>0</v>
      </c>
      <c r="CS113" s="91">
        <v>0</v>
      </c>
      <c r="CT113" s="91">
        <v>2</v>
      </c>
      <c r="CU113" s="91">
        <v>0</v>
      </c>
      <c r="CV113" s="91">
        <v>0</v>
      </c>
      <c r="CW113" s="91">
        <v>0</v>
      </c>
      <c r="CX113" s="91">
        <v>0</v>
      </c>
      <c r="CY113" s="91">
        <v>0</v>
      </c>
      <c r="CZ113" s="91">
        <v>0</v>
      </c>
      <c r="DA113" s="91">
        <v>0</v>
      </c>
      <c r="DB113" s="107">
        <v>0.25</v>
      </c>
      <c r="DC113" s="122">
        <v>0.5</v>
      </c>
    </row>
    <row r="114" spans="1:107">
      <c r="A114" s="89" t="s">
        <v>27</v>
      </c>
      <c r="B114" s="91">
        <v>4</v>
      </c>
      <c r="C114" s="91">
        <v>9</v>
      </c>
      <c r="D114" s="91">
        <v>8</v>
      </c>
      <c r="E114" s="91">
        <v>4</v>
      </c>
      <c r="F114" s="91">
        <v>6</v>
      </c>
      <c r="G114" s="91">
        <v>2</v>
      </c>
      <c r="H114" s="91">
        <v>0</v>
      </c>
      <c r="I114" s="91">
        <v>1</v>
      </c>
      <c r="J114" s="91">
        <v>0</v>
      </c>
      <c r="K114" s="91">
        <v>1</v>
      </c>
      <c r="L114" s="91">
        <v>0</v>
      </c>
      <c r="M114" s="91">
        <v>0</v>
      </c>
      <c r="N114" s="91">
        <v>0</v>
      </c>
      <c r="O114" s="91">
        <v>1</v>
      </c>
      <c r="P114" s="107">
        <v>0.5</v>
      </c>
      <c r="Q114" s="122">
        <v>0.55555555555555558</v>
      </c>
      <c r="R114" s="78"/>
      <c r="S114" s="89" t="s">
        <v>56</v>
      </c>
      <c r="T114" s="90">
        <v>4</v>
      </c>
      <c r="U114" s="91">
        <v>9</v>
      </c>
      <c r="V114" s="91">
        <v>7</v>
      </c>
      <c r="W114" s="91">
        <v>5</v>
      </c>
      <c r="X114" s="91">
        <v>2</v>
      </c>
      <c r="Y114" s="91">
        <v>1</v>
      </c>
      <c r="Z114" s="91">
        <v>1</v>
      </c>
      <c r="AA114" s="91">
        <v>1</v>
      </c>
      <c r="AB114" s="91">
        <v>0</v>
      </c>
      <c r="AC114" s="91">
        <v>0</v>
      </c>
      <c r="AD114" s="91">
        <v>0</v>
      </c>
      <c r="AE114" s="91">
        <v>1</v>
      </c>
      <c r="AF114" s="91">
        <v>0</v>
      </c>
      <c r="AG114" s="91">
        <v>1</v>
      </c>
      <c r="AH114" s="107">
        <v>0.7142857142857143</v>
      </c>
      <c r="AI114" s="122">
        <v>0.77777777777777779</v>
      </c>
      <c r="AJ114" s="78"/>
      <c r="AK114" s="89" t="s">
        <v>73</v>
      </c>
      <c r="AL114" s="91">
        <v>2</v>
      </c>
      <c r="AM114" s="91">
        <v>3</v>
      </c>
      <c r="AN114" s="91">
        <v>2</v>
      </c>
      <c r="AO114" s="91">
        <v>0</v>
      </c>
      <c r="AP114" s="91">
        <v>0</v>
      </c>
      <c r="AQ114" s="91">
        <v>1</v>
      </c>
      <c r="AR114" s="91">
        <v>0</v>
      </c>
      <c r="AS114" s="91">
        <v>1</v>
      </c>
      <c r="AT114" s="91">
        <v>0</v>
      </c>
      <c r="AU114" s="91">
        <v>0</v>
      </c>
      <c r="AV114" s="91">
        <v>0</v>
      </c>
      <c r="AW114" s="91">
        <v>0</v>
      </c>
      <c r="AX114" s="91">
        <v>0</v>
      </c>
      <c r="AY114" s="91">
        <v>0</v>
      </c>
      <c r="AZ114" s="91">
        <v>0</v>
      </c>
      <c r="BA114" s="122">
        <v>0.33333333333333331</v>
      </c>
      <c r="BC114" s="89" t="s">
        <v>101</v>
      </c>
      <c r="BD114" s="91">
        <v>1</v>
      </c>
      <c r="BE114" s="91">
        <v>2</v>
      </c>
      <c r="BF114" s="91">
        <v>1</v>
      </c>
      <c r="BG114" s="91">
        <v>1</v>
      </c>
      <c r="BH114" s="91">
        <v>1</v>
      </c>
      <c r="BI114" s="91">
        <v>1</v>
      </c>
      <c r="BJ114" s="91">
        <v>1</v>
      </c>
      <c r="BK114" s="91">
        <v>0</v>
      </c>
      <c r="BL114" s="91">
        <v>0</v>
      </c>
      <c r="BM114" s="91">
        <v>0</v>
      </c>
      <c r="BN114" s="91">
        <v>0</v>
      </c>
      <c r="BO114" s="91">
        <v>0</v>
      </c>
      <c r="BP114" s="91">
        <v>0</v>
      </c>
      <c r="BQ114" s="91">
        <v>0</v>
      </c>
      <c r="BR114" s="91">
        <v>1</v>
      </c>
      <c r="BS114" s="92">
        <v>1</v>
      </c>
      <c r="BU114" s="89" t="s">
        <v>112</v>
      </c>
      <c r="BV114" s="90">
        <v>2</v>
      </c>
      <c r="BW114" s="91">
        <v>4</v>
      </c>
      <c r="BX114" s="91">
        <v>3</v>
      </c>
      <c r="BY114" s="91">
        <v>1</v>
      </c>
      <c r="BZ114" s="91">
        <v>0</v>
      </c>
      <c r="CA114" s="91">
        <v>1</v>
      </c>
      <c r="CB114" s="91">
        <v>1</v>
      </c>
      <c r="CC114" s="91">
        <v>0</v>
      </c>
      <c r="CD114" s="91">
        <v>0</v>
      </c>
      <c r="CE114" s="91">
        <v>0</v>
      </c>
      <c r="CF114" s="91">
        <v>0</v>
      </c>
      <c r="CG114" s="91">
        <v>0</v>
      </c>
      <c r="CH114" s="91">
        <v>0</v>
      </c>
      <c r="CI114" s="91">
        <v>0</v>
      </c>
      <c r="CJ114" s="91">
        <v>0.33333333333333331</v>
      </c>
      <c r="CK114" s="92">
        <v>0.5</v>
      </c>
      <c r="CM114" s="89" t="s">
        <v>126</v>
      </c>
      <c r="CN114" s="90">
        <v>4</v>
      </c>
      <c r="CO114" s="91">
        <v>10</v>
      </c>
      <c r="CP114" s="91">
        <v>8</v>
      </c>
      <c r="CQ114" s="91">
        <v>2</v>
      </c>
      <c r="CR114" s="91">
        <v>1</v>
      </c>
      <c r="CS114" s="91">
        <v>3</v>
      </c>
      <c r="CT114" s="91">
        <v>1</v>
      </c>
      <c r="CU114" s="91">
        <v>1</v>
      </c>
      <c r="CV114" s="91">
        <v>0</v>
      </c>
      <c r="CW114" s="91">
        <v>0</v>
      </c>
      <c r="CX114" s="91">
        <v>0</v>
      </c>
      <c r="CY114" s="91">
        <v>0</v>
      </c>
      <c r="CZ114" s="91">
        <v>0</v>
      </c>
      <c r="DA114" s="91">
        <v>0</v>
      </c>
      <c r="DB114" s="107">
        <v>0.25</v>
      </c>
      <c r="DC114" s="122">
        <v>0.4</v>
      </c>
    </row>
    <row r="115" spans="1:107">
      <c r="A115" s="89" t="s">
        <v>28</v>
      </c>
      <c r="B115" s="90">
        <v>1</v>
      </c>
      <c r="C115" s="91">
        <v>2</v>
      </c>
      <c r="D115" s="91">
        <v>0</v>
      </c>
      <c r="E115" s="91">
        <v>0</v>
      </c>
      <c r="F115" s="91">
        <v>2</v>
      </c>
      <c r="G115" s="91">
        <v>1</v>
      </c>
      <c r="H115" s="91">
        <v>0</v>
      </c>
      <c r="I115" s="91">
        <v>1</v>
      </c>
      <c r="J115" s="91">
        <v>0</v>
      </c>
      <c r="K115" s="91">
        <v>1</v>
      </c>
      <c r="L115" s="91">
        <v>0</v>
      </c>
      <c r="M115" s="91">
        <v>0</v>
      </c>
      <c r="N115" s="91">
        <v>0</v>
      </c>
      <c r="O115" s="91">
        <v>0</v>
      </c>
      <c r="P115" s="91" t="e">
        <v>#DIV/0!</v>
      </c>
      <c r="Q115" s="92">
        <v>0.5</v>
      </c>
      <c r="R115" s="78"/>
      <c r="S115" s="89" t="s">
        <v>57</v>
      </c>
      <c r="T115" s="90">
        <v>2</v>
      </c>
      <c r="U115" s="91">
        <v>4</v>
      </c>
      <c r="V115" s="91">
        <v>3</v>
      </c>
      <c r="W115" s="91">
        <v>2</v>
      </c>
      <c r="X115" s="91">
        <v>1</v>
      </c>
      <c r="Y115" s="91">
        <v>1</v>
      </c>
      <c r="Z115" s="91">
        <v>0</v>
      </c>
      <c r="AA115" s="91">
        <v>1</v>
      </c>
      <c r="AB115" s="91">
        <v>0</v>
      </c>
      <c r="AC115" s="91">
        <v>0</v>
      </c>
      <c r="AD115" s="91">
        <v>0</v>
      </c>
      <c r="AE115" s="91">
        <v>0</v>
      </c>
      <c r="AF115" s="91">
        <v>0</v>
      </c>
      <c r="AG115" s="91">
        <v>0</v>
      </c>
      <c r="AH115" s="107">
        <v>0.66666666666666663</v>
      </c>
      <c r="AI115" s="92">
        <v>0.75</v>
      </c>
      <c r="AJ115" s="78"/>
      <c r="AK115" s="89" t="s">
        <v>75</v>
      </c>
      <c r="AL115" s="91">
        <v>2</v>
      </c>
      <c r="AM115" s="91">
        <f t="shared" ref="AM115:AY115" ca="1" si="367">SUM(AM113:AM124)</f>
        <v>1</v>
      </c>
      <c r="AN115" s="91">
        <f t="shared" ca="1" si="367"/>
        <v>0</v>
      </c>
      <c r="AO115" s="91">
        <f t="shared" ca="1" si="367"/>
        <v>0</v>
      </c>
      <c r="AP115" s="91">
        <f t="shared" ca="1" si="367"/>
        <v>1</v>
      </c>
      <c r="AQ115" s="91">
        <f t="shared" ca="1" si="367"/>
        <v>0</v>
      </c>
      <c r="AR115" s="91">
        <f t="shared" ca="1" si="367"/>
        <v>0</v>
      </c>
      <c r="AS115" s="91">
        <f t="shared" ca="1" si="367"/>
        <v>1</v>
      </c>
      <c r="AT115" s="91">
        <f t="shared" ca="1" si="367"/>
        <v>0</v>
      </c>
      <c r="AU115" s="91">
        <f t="shared" ca="1" si="367"/>
        <v>0</v>
      </c>
      <c r="AV115" s="91">
        <f t="shared" ca="1" si="367"/>
        <v>0</v>
      </c>
      <c r="AW115" s="91">
        <f t="shared" ca="1" si="367"/>
        <v>0</v>
      </c>
      <c r="AX115" s="91">
        <f t="shared" ca="1" si="367"/>
        <v>0</v>
      </c>
      <c r="AY115" s="91">
        <f t="shared" ca="1" si="367"/>
        <v>0</v>
      </c>
      <c r="AZ115" s="107" t="e">
        <f t="shared" ref="AZ115:AZ125" ca="1" si="368">AO115/AN115</f>
        <v>#DIV/0!</v>
      </c>
      <c r="BA115" s="122">
        <f t="shared" ref="BA115:BA125" ca="1" si="369">(AO115+AR115+AS115+AT115)/AM115</f>
        <v>1</v>
      </c>
      <c r="BC115" s="89" t="s">
        <v>102</v>
      </c>
      <c r="BD115" s="91">
        <v>3</v>
      </c>
      <c r="BE115" s="91">
        <v>5</v>
      </c>
      <c r="BF115" s="91">
        <v>2</v>
      </c>
      <c r="BG115" s="91">
        <v>1</v>
      </c>
      <c r="BH115" s="91">
        <v>3</v>
      </c>
      <c r="BI115" s="91">
        <v>3</v>
      </c>
      <c r="BJ115" s="91">
        <v>0</v>
      </c>
      <c r="BK115" s="91">
        <v>3</v>
      </c>
      <c r="BL115" s="91">
        <v>0</v>
      </c>
      <c r="BM115" s="91">
        <v>0</v>
      </c>
      <c r="BN115" s="91">
        <v>0</v>
      </c>
      <c r="BO115" s="91">
        <v>0</v>
      </c>
      <c r="BP115" s="91">
        <v>0</v>
      </c>
      <c r="BQ115" s="91">
        <v>0</v>
      </c>
      <c r="BR115" s="91">
        <v>0.5</v>
      </c>
      <c r="BS115" s="92">
        <v>0.8</v>
      </c>
      <c r="BU115" s="89" t="s">
        <v>145</v>
      </c>
      <c r="BV115" s="90">
        <v>5</v>
      </c>
      <c r="BW115" s="91">
        <v>13</v>
      </c>
      <c r="BX115" s="91">
        <v>9</v>
      </c>
      <c r="BY115" s="91">
        <v>4</v>
      </c>
      <c r="BZ115" s="91">
        <v>5</v>
      </c>
      <c r="CA115" s="91">
        <v>3</v>
      </c>
      <c r="CB115" s="91">
        <v>1</v>
      </c>
      <c r="CC115" s="91">
        <v>3</v>
      </c>
      <c r="CD115" s="91">
        <v>0</v>
      </c>
      <c r="CE115" s="91">
        <v>0</v>
      </c>
      <c r="CF115" s="91">
        <v>0</v>
      </c>
      <c r="CG115" s="91">
        <v>0</v>
      </c>
      <c r="CH115" s="91">
        <v>0</v>
      </c>
      <c r="CI115" s="91">
        <v>1</v>
      </c>
      <c r="CJ115" s="91">
        <v>0.44444444444444442</v>
      </c>
      <c r="CK115" s="122">
        <v>0.61538461538461542</v>
      </c>
      <c r="CM115" s="89" t="s">
        <v>127</v>
      </c>
      <c r="CN115" s="90">
        <v>2</v>
      </c>
      <c r="CO115" s="91">
        <v>4</v>
      </c>
      <c r="CP115" s="91">
        <v>3</v>
      </c>
      <c r="CQ115" s="91">
        <v>2</v>
      </c>
      <c r="CR115" s="91">
        <v>2</v>
      </c>
      <c r="CS115" s="91">
        <v>3</v>
      </c>
      <c r="CT115" s="91">
        <v>0</v>
      </c>
      <c r="CU115" s="91">
        <v>1</v>
      </c>
      <c r="CV115" s="91">
        <v>0</v>
      </c>
      <c r="CW115" s="91">
        <v>0</v>
      </c>
      <c r="CX115" s="91">
        <v>0</v>
      </c>
      <c r="CY115" s="91">
        <v>0</v>
      </c>
      <c r="CZ115" s="91">
        <v>0</v>
      </c>
      <c r="DA115" s="91">
        <v>0</v>
      </c>
      <c r="DB115" s="107">
        <v>0.66666666666666663</v>
      </c>
      <c r="DC115" s="122">
        <v>0.75</v>
      </c>
    </row>
    <row r="116" spans="1:107">
      <c r="A116" s="89" t="s">
        <v>83</v>
      </c>
      <c r="B116" s="90">
        <v>5</v>
      </c>
      <c r="C116" s="91">
        <v>15</v>
      </c>
      <c r="D116" s="91">
        <v>7</v>
      </c>
      <c r="E116" s="91">
        <v>4</v>
      </c>
      <c r="F116" s="91">
        <v>6</v>
      </c>
      <c r="G116" s="91">
        <v>3</v>
      </c>
      <c r="H116" s="91">
        <v>3</v>
      </c>
      <c r="I116" s="91">
        <v>4</v>
      </c>
      <c r="J116" s="91">
        <v>1</v>
      </c>
      <c r="K116" s="91">
        <v>0</v>
      </c>
      <c r="L116" s="91">
        <v>0</v>
      </c>
      <c r="M116" s="91">
        <v>0</v>
      </c>
      <c r="N116" s="91">
        <v>0</v>
      </c>
      <c r="O116" s="91">
        <v>2</v>
      </c>
      <c r="P116" s="91">
        <v>0.5714285714285714</v>
      </c>
      <c r="Q116" s="92">
        <v>0.8</v>
      </c>
      <c r="R116" s="78"/>
      <c r="S116" s="89" t="s">
        <v>245</v>
      </c>
      <c r="T116" s="90">
        <v>1</v>
      </c>
      <c r="U116" s="91">
        <v>2</v>
      </c>
      <c r="V116" s="91">
        <v>1</v>
      </c>
      <c r="W116" s="91">
        <v>0</v>
      </c>
      <c r="X116" s="91">
        <v>0</v>
      </c>
      <c r="Y116" s="91">
        <v>0</v>
      </c>
      <c r="Z116" s="91">
        <v>0</v>
      </c>
      <c r="AA116" s="91">
        <v>1</v>
      </c>
      <c r="AB116" s="91">
        <v>0</v>
      </c>
      <c r="AC116" s="91">
        <v>0</v>
      </c>
      <c r="AD116" s="91">
        <v>0</v>
      </c>
      <c r="AE116" s="91">
        <v>0</v>
      </c>
      <c r="AF116" s="91">
        <v>0</v>
      </c>
      <c r="AG116" s="91">
        <v>0</v>
      </c>
      <c r="AH116" s="91">
        <v>0</v>
      </c>
      <c r="AI116" s="92">
        <v>0.5</v>
      </c>
      <c r="AJ116" s="78"/>
      <c r="AK116" s="89" t="s">
        <v>71</v>
      </c>
      <c r="AL116" s="91">
        <v>2</v>
      </c>
      <c r="AM116" s="91">
        <f t="shared" ref="AM116:AY116" ca="1" si="370">SUM(AM114:AM125)</f>
        <v>1</v>
      </c>
      <c r="AN116" s="91">
        <f t="shared" ca="1" si="370"/>
        <v>1</v>
      </c>
      <c r="AO116" s="91">
        <f t="shared" ca="1" si="370"/>
        <v>0</v>
      </c>
      <c r="AP116" s="91">
        <f t="shared" ca="1" si="370"/>
        <v>0</v>
      </c>
      <c r="AQ116" s="91">
        <f t="shared" ca="1" si="370"/>
        <v>0</v>
      </c>
      <c r="AR116" s="91">
        <f t="shared" ca="1" si="370"/>
        <v>0</v>
      </c>
      <c r="AS116" s="91">
        <f t="shared" ca="1" si="370"/>
        <v>0</v>
      </c>
      <c r="AT116" s="91">
        <f t="shared" ca="1" si="370"/>
        <v>0</v>
      </c>
      <c r="AU116" s="91">
        <f t="shared" ca="1" si="370"/>
        <v>0</v>
      </c>
      <c r="AV116" s="91">
        <f t="shared" ca="1" si="370"/>
        <v>0</v>
      </c>
      <c r="AW116" s="91">
        <f t="shared" ca="1" si="370"/>
        <v>0</v>
      </c>
      <c r="AX116" s="91">
        <f t="shared" ca="1" si="370"/>
        <v>0</v>
      </c>
      <c r="AY116" s="91">
        <f t="shared" ca="1" si="370"/>
        <v>0</v>
      </c>
      <c r="AZ116" s="107">
        <f t="shared" ca="1" si="368"/>
        <v>0</v>
      </c>
      <c r="BA116" s="122">
        <f t="shared" ca="1" si="369"/>
        <v>0</v>
      </c>
      <c r="BC116" s="89" t="s">
        <v>130</v>
      </c>
      <c r="BD116" s="91">
        <v>1</v>
      </c>
      <c r="BE116" s="91">
        <v>2</v>
      </c>
      <c r="BF116" s="91">
        <v>1</v>
      </c>
      <c r="BG116" s="91">
        <v>1</v>
      </c>
      <c r="BH116" s="91">
        <v>1</v>
      </c>
      <c r="BI116" s="91">
        <v>1</v>
      </c>
      <c r="BJ116" s="91">
        <v>0</v>
      </c>
      <c r="BK116" s="91">
        <v>1</v>
      </c>
      <c r="BL116" s="91">
        <v>0</v>
      </c>
      <c r="BM116" s="91">
        <v>0</v>
      </c>
      <c r="BN116" s="91">
        <v>0</v>
      </c>
      <c r="BO116" s="91">
        <v>0</v>
      </c>
      <c r="BP116" s="91">
        <v>0</v>
      </c>
      <c r="BQ116" s="91">
        <v>0</v>
      </c>
      <c r="BR116" s="91">
        <v>1</v>
      </c>
      <c r="BS116" s="92">
        <v>1</v>
      </c>
      <c r="BU116" s="89" t="s">
        <v>146</v>
      </c>
      <c r="BV116" s="90">
        <v>1</v>
      </c>
      <c r="BW116" s="91">
        <v>2</v>
      </c>
      <c r="BX116" s="91">
        <v>1</v>
      </c>
      <c r="BY116" s="91">
        <v>1</v>
      </c>
      <c r="BZ116" s="91">
        <v>1</v>
      </c>
      <c r="CA116" s="91">
        <v>0</v>
      </c>
      <c r="CB116" s="91">
        <v>0</v>
      </c>
      <c r="CC116" s="91">
        <v>1</v>
      </c>
      <c r="CD116" s="91">
        <v>0</v>
      </c>
      <c r="CE116" s="91">
        <v>0</v>
      </c>
      <c r="CF116" s="91">
        <v>0</v>
      </c>
      <c r="CG116" s="91">
        <v>1</v>
      </c>
      <c r="CH116" s="91">
        <v>0</v>
      </c>
      <c r="CI116" s="91">
        <v>0</v>
      </c>
      <c r="CJ116" s="91">
        <v>1</v>
      </c>
      <c r="CK116" s="92">
        <v>1</v>
      </c>
      <c r="CM116" s="89" t="s">
        <v>128</v>
      </c>
      <c r="CN116" s="90">
        <v>2</v>
      </c>
      <c r="CO116" s="91">
        <v>4</v>
      </c>
      <c r="CP116" s="91">
        <v>3</v>
      </c>
      <c r="CQ116" s="91">
        <v>0</v>
      </c>
      <c r="CR116" s="91">
        <v>1</v>
      </c>
      <c r="CS116" s="91">
        <v>0</v>
      </c>
      <c r="CT116" s="91">
        <v>0</v>
      </c>
      <c r="CU116" s="91">
        <v>0</v>
      </c>
      <c r="CV116" s="91">
        <v>1</v>
      </c>
      <c r="CW116" s="91">
        <v>1</v>
      </c>
      <c r="CX116" s="91">
        <v>1</v>
      </c>
      <c r="CY116" s="91">
        <v>0</v>
      </c>
      <c r="CZ116" s="91">
        <v>0</v>
      </c>
      <c r="DA116" s="91">
        <v>0</v>
      </c>
      <c r="DB116" s="107">
        <v>0</v>
      </c>
      <c r="DC116" s="122">
        <v>0.25</v>
      </c>
    </row>
    <row r="117" spans="1:107">
      <c r="A117" s="89" t="s">
        <v>84</v>
      </c>
      <c r="B117" s="90">
        <v>3</v>
      </c>
      <c r="C117" s="91">
        <v>6</v>
      </c>
      <c r="D117" s="91">
        <v>4</v>
      </c>
      <c r="E117" s="91">
        <v>0</v>
      </c>
      <c r="F117" s="91">
        <v>0</v>
      </c>
      <c r="G117" s="91">
        <v>0</v>
      </c>
      <c r="H117" s="91">
        <v>0</v>
      </c>
      <c r="I117" s="91">
        <v>1</v>
      </c>
      <c r="J117" s="91">
        <v>1</v>
      </c>
      <c r="K117" s="91">
        <v>2</v>
      </c>
      <c r="L117" s="91">
        <v>0</v>
      </c>
      <c r="M117" s="91">
        <v>0</v>
      </c>
      <c r="N117" s="91">
        <v>0</v>
      </c>
      <c r="O117" s="91">
        <v>0</v>
      </c>
      <c r="P117" s="91">
        <v>0</v>
      </c>
      <c r="Q117" s="92">
        <v>0.33333333333333331</v>
      </c>
      <c r="R117" s="78"/>
      <c r="S117" s="89" t="s">
        <v>246</v>
      </c>
      <c r="T117" s="90">
        <v>2</v>
      </c>
      <c r="U117" s="91">
        <v>4</v>
      </c>
      <c r="V117" s="91">
        <v>2</v>
      </c>
      <c r="W117" s="91">
        <v>1</v>
      </c>
      <c r="X117" s="91">
        <v>0</v>
      </c>
      <c r="Y117" s="91">
        <v>1</v>
      </c>
      <c r="Z117" s="91">
        <v>0</v>
      </c>
      <c r="AA117" s="91">
        <v>1</v>
      </c>
      <c r="AB117" s="91">
        <v>1</v>
      </c>
      <c r="AC117" s="91">
        <v>0</v>
      </c>
      <c r="AD117" s="91">
        <v>0</v>
      </c>
      <c r="AE117" s="91">
        <v>0</v>
      </c>
      <c r="AF117" s="91">
        <v>0</v>
      </c>
      <c r="AG117" s="91">
        <v>0</v>
      </c>
      <c r="AH117" s="91">
        <v>0.5</v>
      </c>
      <c r="AI117" s="92">
        <v>0.75</v>
      </c>
      <c r="AJ117" s="78"/>
      <c r="AK117" s="89" t="s">
        <v>74</v>
      </c>
      <c r="AL117" s="91">
        <v>2</v>
      </c>
      <c r="AM117" s="91">
        <f t="shared" ref="AM117:AY117" ca="1" si="371">SUM(AM115:AM130)</f>
        <v>2</v>
      </c>
      <c r="AN117" s="91">
        <f t="shared" ca="1" si="371"/>
        <v>1</v>
      </c>
      <c r="AO117" s="91">
        <f t="shared" ca="1" si="371"/>
        <v>0</v>
      </c>
      <c r="AP117" s="91">
        <f t="shared" ca="1" si="371"/>
        <v>0</v>
      </c>
      <c r="AQ117" s="91">
        <f t="shared" ca="1" si="371"/>
        <v>1</v>
      </c>
      <c r="AR117" s="91">
        <f t="shared" ca="1" si="371"/>
        <v>0</v>
      </c>
      <c r="AS117" s="91">
        <f t="shared" ca="1" si="371"/>
        <v>1</v>
      </c>
      <c r="AT117" s="91">
        <f t="shared" ca="1" si="371"/>
        <v>0</v>
      </c>
      <c r="AU117" s="91">
        <f t="shared" ca="1" si="371"/>
        <v>0</v>
      </c>
      <c r="AV117" s="91">
        <f t="shared" ca="1" si="371"/>
        <v>0</v>
      </c>
      <c r="AW117" s="91">
        <f t="shared" ca="1" si="371"/>
        <v>0</v>
      </c>
      <c r="AX117" s="91">
        <f t="shared" ca="1" si="371"/>
        <v>0</v>
      </c>
      <c r="AY117" s="91">
        <f t="shared" ca="1" si="371"/>
        <v>0</v>
      </c>
      <c r="AZ117" s="107">
        <f t="shared" ca="1" si="368"/>
        <v>0</v>
      </c>
      <c r="BA117" s="122">
        <f t="shared" ca="1" si="369"/>
        <v>0.5</v>
      </c>
      <c r="BC117" s="89" t="s">
        <v>254</v>
      </c>
      <c r="BD117" s="91">
        <v>2</v>
      </c>
      <c r="BE117" s="91">
        <v>5</v>
      </c>
      <c r="BF117" s="91">
        <v>5</v>
      </c>
      <c r="BG117" s="91">
        <v>1</v>
      </c>
      <c r="BH117" s="91">
        <v>1</v>
      </c>
      <c r="BI117" s="91">
        <v>1</v>
      </c>
      <c r="BJ117" s="91">
        <v>0</v>
      </c>
      <c r="BK117" s="91">
        <v>0</v>
      </c>
      <c r="BL117" s="91">
        <v>0</v>
      </c>
      <c r="BM117" s="91">
        <v>0</v>
      </c>
      <c r="BN117" s="91">
        <v>0</v>
      </c>
      <c r="BO117" s="91">
        <v>0</v>
      </c>
      <c r="BP117" s="91">
        <v>0</v>
      </c>
      <c r="BQ117" s="91">
        <v>0</v>
      </c>
      <c r="BR117" s="91">
        <v>0.2</v>
      </c>
      <c r="BS117" s="92">
        <v>0.2</v>
      </c>
      <c r="BU117" s="89" t="s">
        <v>147</v>
      </c>
      <c r="BV117" s="90">
        <v>3</v>
      </c>
      <c r="BW117" s="91">
        <v>7</v>
      </c>
      <c r="BX117" s="91">
        <v>7</v>
      </c>
      <c r="BY117" s="91">
        <v>2</v>
      </c>
      <c r="BZ117" s="91">
        <v>3</v>
      </c>
      <c r="CA117" s="91">
        <v>0</v>
      </c>
      <c r="CB117" s="91">
        <v>0</v>
      </c>
      <c r="CC117" s="91">
        <v>0</v>
      </c>
      <c r="CD117" s="91">
        <v>0</v>
      </c>
      <c r="CE117" s="91">
        <v>0</v>
      </c>
      <c r="CF117" s="91">
        <v>0</v>
      </c>
      <c r="CG117" s="91">
        <v>0</v>
      </c>
      <c r="CH117" s="91">
        <v>0</v>
      </c>
      <c r="CI117" s="91">
        <v>0</v>
      </c>
      <c r="CJ117" s="91">
        <v>0.2857142857142857</v>
      </c>
      <c r="CK117" s="122">
        <v>0.2857142857142857</v>
      </c>
      <c r="CM117" s="89" t="s">
        <v>140</v>
      </c>
      <c r="CN117" s="90">
        <v>2</v>
      </c>
      <c r="CO117" s="91">
        <v>4</v>
      </c>
      <c r="CP117" s="91">
        <v>4</v>
      </c>
      <c r="CQ117" s="91">
        <v>3</v>
      </c>
      <c r="CR117" s="91">
        <v>2</v>
      </c>
      <c r="CS117" s="91">
        <v>0</v>
      </c>
      <c r="CT117" s="91">
        <v>0</v>
      </c>
      <c r="CU117" s="91">
        <v>0</v>
      </c>
      <c r="CV117" s="91">
        <v>0</v>
      </c>
      <c r="CW117" s="91">
        <v>1</v>
      </c>
      <c r="CX117" s="91">
        <v>0</v>
      </c>
      <c r="CY117" s="91">
        <v>0</v>
      </c>
      <c r="CZ117" s="91">
        <v>1</v>
      </c>
      <c r="DA117" s="91">
        <v>0</v>
      </c>
      <c r="DB117" s="107">
        <v>0.75</v>
      </c>
      <c r="DC117" s="122">
        <v>0.75</v>
      </c>
    </row>
    <row r="118" spans="1:107">
      <c r="A118" s="89" t="s">
        <v>85</v>
      </c>
      <c r="B118" s="91">
        <v>4</v>
      </c>
      <c r="C118" s="91">
        <v>11</v>
      </c>
      <c r="D118" s="91">
        <v>5</v>
      </c>
      <c r="E118" s="91">
        <v>3</v>
      </c>
      <c r="F118" s="91">
        <v>5</v>
      </c>
      <c r="G118" s="91">
        <v>3</v>
      </c>
      <c r="H118" s="91">
        <v>0</v>
      </c>
      <c r="I118" s="91">
        <v>2</v>
      </c>
      <c r="J118" s="91">
        <v>4</v>
      </c>
      <c r="K118" s="91">
        <v>0</v>
      </c>
      <c r="L118" s="91">
        <v>0</v>
      </c>
      <c r="M118" s="91">
        <v>0</v>
      </c>
      <c r="N118" s="91">
        <v>0</v>
      </c>
      <c r="O118" s="91">
        <v>3</v>
      </c>
      <c r="P118" s="91">
        <v>0.6</v>
      </c>
      <c r="Q118" s="92">
        <v>0.81818181818181823</v>
      </c>
      <c r="R118" s="78"/>
      <c r="S118" s="89" t="s">
        <v>78</v>
      </c>
      <c r="T118" s="90">
        <v>1</v>
      </c>
      <c r="U118" s="91">
        <f t="shared" ref="U118:AG118" ca="1" si="372">SUM(U112:U125)</f>
        <v>2</v>
      </c>
      <c r="V118" s="91">
        <f t="shared" ca="1" si="372"/>
        <v>2</v>
      </c>
      <c r="W118" s="91">
        <f t="shared" ca="1" si="372"/>
        <v>0</v>
      </c>
      <c r="X118" s="91">
        <f t="shared" ca="1" si="372"/>
        <v>0</v>
      </c>
      <c r="Y118" s="91">
        <f t="shared" ca="1" si="372"/>
        <v>0</v>
      </c>
      <c r="Z118" s="91">
        <f t="shared" ca="1" si="372"/>
        <v>0</v>
      </c>
      <c r="AA118" s="91">
        <f t="shared" ca="1" si="372"/>
        <v>0</v>
      </c>
      <c r="AB118" s="91">
        <f t="shared" ca="1" si="372"/>
        <v>0</v>
      </c>
      <c r="AC118" s="91">
        <f t="shared" ca="1" si="372"/>
        <v>0</v>
      </c>
      <c r="AD118" s="91">
        <f t="shared" ca="1" si="372"/>
        <v>0</v>
      </c>
      <c r="AE118" s="91">
        <f t="shared" ca="1" si="372"/>
        <v>0</v>
      </c>
      <c r="AF118" s="91">
        <f t="shared" ca="1" si="372"/>
        <v>0</v>
      </c>
      <c r="AG118" s="91">
        <f t="shared" ca="1" si="372"/>
        <v>0</v>
      </c>
      <c r="AH118" s="91">
        <f ca="1">W118/V118</f>
        <v>0</v>
      </c>
      <c r="AI118" s="92">
        <f ca="1">(W118+Z118+AA118+AB118)/U118</f>
        <v>0</v>
      </c>
      <c r="AJ118" s="78"/>
      <c r="AK118" s="89" t="s">
        <v>76</v>
      </c>
      <c r="AL118" s="91">
        <v>2</v>
      </c>
      <c r="AM118" s="91">
        <f t="shared" ref="AM118:AY118" ca="1" si="373">SUM(AM115:AM130)</f>
        <v>3</v>
      </c>
      <c r="AN118" s="91">
        <f t="shared" ca="1" si="373"/>
        <v>3</v>
      </c>
      <c r="AO118" s="91">
        <f t="shared" ca="1" si="373"/>
        <v>1</v>
      </c>
      <c r="AP118" s="91">
        <f t="shared" ca="1" si="373"/>
        <v>0</v>
      </c>
      <c r="AQ118" s="91">
        <f t="shared" ca="1" si="373"/>
        <v>1</v>
      </c>
      <c r="AR118" s="91">
        <f t="shared" ca="1" si="373"/>
        <v>0</v>
      </c>
      <c r="AS118" s="91">
        <f t="shared" ca="1" si="373"/>
        <v>0</v>
      </c>
      <c r="AT118" s="91">
        <f t="shared" ca="1" si="373"/>
        <v>0</v>
      </c>
      <c r="AU118" s="91">
        <f t="shared" ca="1" si="373"/>
        <v>0</v>
      </c>
      <c r="AV118" s="91">
        <f t="shared" ca="1" si="373"/>
        <v>0</v>
      </c>
      <c r="AW118" s="91">
        <f t="shared" ca="1" si="373"/>
        <v>0</v>
      </c>
      <c r="AX118" s="91">
        <f t="shared" ca="1" si="373"/>
        <v>0</v>
      </c>
      <c r="AY118" s="91">
        <f t="shared" ca="1" si="373"/>
        <v>0</v>
      </c>
      <c r="AZ118" s="107">
        <f t="shared" ca="1" si="368"/>
        <v>0.33333333333333331</v>
      </c>
      <c r="BA118" s="122">
        <f t="shared" ca="1" si="369"/>
        <v>0.33333333333333331</v>
      </c>
      <c r="BC118" s="89" t="s">
        <v>255</v>
      </c>
      <c r="BD118" s="91">
        <v>3</v>
      </c>
      <c r="BE118" s="91">
        <v>4</v>
      </c>
      <c r="BF118" s="91">
        <v>4</v>
      </c>
      <c r="BG118" s="91">
        <v>1</v>
      </c>
      <c r="BH118" s="91">
        <v>2</v>
      </c>
      <c r="BI118" s="91">
        <v>0</v>
      </c>
      <c r="BJ118" s="91">
        <v>0</v>
      </c>
      <c r="BK118" s="91">
        <v>0</v>
      </c>
      <c r="BL118" s="91">
        <v>0</v>
      </c>
      <c r="BM118" s="91">
        <v>0</v>
      </c>
      <c r="BN118" s="91">
        <v>0</v>
      </c>
      <c r="BO118" s="91">
        <v>0</v>
      </c>
      <c r="BP118" s="91">
        <v>0</v>
      </c>
      <c r="BQ118" s="91">
        <v>0</v>
      </c>
      <c r="BR118" s="91">
        <v>0.25</v>
      </c>
      <c r="BS118" s="92">
        <v>0.25</v>
      </c>
      <c r="BU118" s="89" t="s">
        <v>151</v>
      </c>
      <c r="BV118" s="90">
        <v>1</v>
      </c>
      <c r="BW118" s="91">
        <v>1</v>
      </c>
      <c r="BX118" s="91">
        <v>1</v>
      </c>
      <c r="BY118" s="91">
        <v>0</v>
      </c>
      <c r="BZ118" s="91">
        <v>0</v>
      </c>
      <c r="CA118" s="91">
        <v>0</v>
      </c>
      <c r="CB118" s="91">
        <v>0</v>
      </c>
      <c r="CC118" s="91">
        <v>0</v>
      </c>
      <c r="CD118" s="91">
        <v>0</v>
      </c>
      <c r="CE118" s="91">
        <v>0</v>
      </c>
      <c r="CF118" s="91">
        <v>0</v>
      </c>
      <c r="CG118" s="91">
        <v>0</v>
      </c>
      <c r="CH118" s="91">
        <v>0</v>
      </c>
      <c r="CI118" s="91">
        <v>0</v>
      </c>
      <c r="CJ118" s="91">
        <v>0</v>
      </c>
      <c r="CK118" s="92">
        <v>0</v>
      </c>
      <c r="CM118" s="89" t="s">
        <v>141</v>
      </c>
      <c r="CN118" s="90">
        <v>2</v>
      </c>
      <c r="CO118" s="91">
        <v>4</v>
      </c>
      <c r="CP118" s="91">
        <v>4</v>
      </c>
      <c r="CQ118" s="91">
        <v>2</v>
      </c>
      <c r="CR118" s="91">
        <v>0</v>
      </c>
      <c r="CS118" s="91">
        <v>2</v>
      </c>
      <c r="CT118" s="91">
        <v>0</v>
      </c>
      <c r="CU118" s="91">
        <v>0</v>
      </c>
      <c r="CV118" s="91">
        <v>0</v>
      </c>
      <c r="CW118" s="91">
        <v>0</v>
      </c>
      <c r="CX118" s="91">
        <v>0</v>
      </c>
      <c r="CY118" s="91">
        <v>0</v>
      </c>
      <c r="CZ118" s="91">
        <v>0</v>
      </c>
      <c r="DA118" s="91">
        <v>0</v>
      </c>
      <c r="DB118" s="107">
        <v>0.5</v>
      </c>
      <c r="DC118" s="122">
        <v>0.5</v>
      </c>
    </row>
    <row r="119" spans="1:107" ht="19.5" thickBot="1">
      <c r="A119" s="89" t="s">
        <v>155</v>
      </c>
      <c r="B119" s="90">
        <v>1</v>
      </c>
      <c r="C119" s="91">
        <v>3</v>
      </c>
      <c r="D119" s="91">
        <v>1</v>
      </c>
      <c r="E119" s="91">
        <v>1</v>
      </c>
      <c r="F119" s="91">
        <v>0</v>
      </c>
      <c r="G119" s="91">
        <v>0</v>
      </c>
      <c r="H119" s="91">
        <v>0</v>
      </c>
      <c r="I119" s="91">
        <v>1</v>
      </c>
      <c r="J119" s="91">
        <v>1</v>
      </c>
      <c r="K119" s="91">
        <v>0</v>
      </c>
      <c r="L119" s="91">
        <v>0</v>
      </c>
      <c r="M119" s="91">
        <v>0</v>
      </c>
      <c r="N119" s="91">
        <v>1</v>
      </c>
      <c r="O119" s="91">
        <v>1</v>
      </c>
      <c r="P119" s="91">
        <v>1</v>
      </c>
      <c r="Q119" s="92">
        <v>1</v>
      </c>
      <c r="R119" s="78"/>
      <c r="S119" s="123" t="s">
        <v>248</v>
      </c>
      <c r="T119" s="111">
        <v>1</v>
      </c>
      <c r="U119" s="96">
        <f t="shared" ref="U119" ca="1" si="374">SUM(U116:U118)</f>
        <v>2</v>
      </c>
      <c r="V119" s="96">
        <f t="shared" ref="V119" ca="1" si="375">SUM(V116:V118)</f>
        <v>2</v>
      </c>
      <c r="W119" s="96">
        <f t="shared" ref="W119" ca="1" si="376">SUM(W116:W118)</f>
        <v>0</v>
      </c>
      <c r="X119" s="96">
        <f t="shared" ref="X119" ca="1" si="377">SUM(X116:X118)</f>
        <v>0</v>
      </c>
      <c r="Y119" s="96">
        <f t="shared" ref="Y119" ca="1" si="378">SUM(Y116:Y118)</f>
        <v>0</v>
      </c>
      <c r="Z119" s="96">
        <f t="shared" ref="Z119" ca="1" si="379">SUM(Z116:Z118)</f>
        <v>0</v>
      </c>
      <c r="AA119" s="96">
        <f t="shared" ref="AA119" ca="1" si="380">SUM(AA116:AA118)</f>
        <v>0</v>
      </c>
      <c r="AB119" s="96">
        <f t="shared" ref="AB119" ca="1" si="381">SUM(AB116:AB118)</f>
        <v>0</v>
      </c>
      <c r="AC119" s="96">
        <f t="shared" ref="AC119" ca="1" si="382">SUM(AC116:AC118)</f>
        <v>1</v>
      </c>
      <c r="AD119" s="96">
        <f t="shared" ref="AD119" ca="1" si="383">SUM(AD116:AD118)</f>
        <v>0</v>
      </c>
      <c r="AE119" s="96">
        <f t="shared" ref="AE119" ca="1" si="384">SUM(AE116:AE118)</f>
        <v>0</v>
      </c>
      <c r="AF119" s="96">
        <f t="shared" ref="AF119" ca="1" si="385">SUM(AF116:AF118)</f>
        <v>0</v>
      </c>
      <c r="AG119" s="96">
        <f t="shared" ref="AG119" ca="1" si="386">SUM(AG116:AG118)</f>
        <v>0</v>
      </c>
      <c r="AH119" s="96">
        <f ca="1">W119/V119</f>
        <v>0</v>
      </c>
      <c r="AI119" s="97">
        <f ca="1">(W119+Z119+AA119+AB119)/U119</f>
        <v>0</v>
      </c>
      <c r="AJ119" s="78"/>
      <c r="AK119" s="89" t="s">
        <v>87</v>
      </c>
      <c r="AL119" s="91">
        <v>3</v>
      </c>
      <c r="AM119" s="91">
        <f t="shared" ref="AM119:AY119" ca="1" si="387">SUM(AM114:AM118)</f>
        <v>6</v>
      </c>
      <c r="AN119" s="91">
        <f t="shared" ca="1" si="387"/>
        <v>5</v>
      </c>
      <c r="AO119" s="91">
        <f t="shared" ca="1" si="387"/>
        <v>1</v>
      </c>
      <c r="AP119" s="91">
        <f t="shared" ca="1" si="387"/>
        <v>2</v>
      </c>
      <c r="AQ119" s="91">
        <f t="shared" ca="1" si="387"/>
        <v>0</v>
      </c>
      <c r="AR119" s="91">
        <f t="shared" ca="1" si="387"/>
        <v>0</v>
      </c>
      <c r="AS119" s="91">
        <f t="shared" ca="1" si="387"/>
        <v>1</v>
      </c>
      <c r="AT119" s="91">
        <f t="shared" ca="1" si="387"/>
        <v>0</v>
      </c>
      <c r="AU119" s="91">
        <f t="shared" ca="1" si="387"/>
        <v>1</v>
      </c>
      <c r="AV119" s="91">
        <f t="shared" ca="1" si="387"/>
        <v>0</v>
      </c>
      <c r="AW119" s="91">
        <f t="shared" ca="1" si="387"/>
        <v>0</v>
      </c>
      <c r="AX119" s="91">
        <f t="shared" ca="1" si="387"/>
        <v>0</v>
      </c>
      <c r="AY119" s="91">
        <f t="shared" ca="1" si="387"/>
        <v>0</v>
      </c>
      <c r="AZ119" s="107">
        <f t="shared" ca="1" si="368"/>
        <v>0.2</v>
      </c>
      <c r="BA119" s="122">
        <f t="shared" ca="1" si="369"/>
        <v>0.33333333333333331</v>
      </c>
      <c r="BC119" s="89" t="s">
        <v>256</v>
      </c>
      <c r="BD119" s="91">
        <v>2</v>
      </c>
      <c r="BE119" s="91">
        <v>3</v>
      </c>
      <c r="BF119" s="91">
        <v>3</v>
      </c>
      <c r="BG119" s="91">
        <v>0</v>
      </c>
      <c r="BH119" s="91">
        <v>0</v>
      </c>
      <c r="BI119" s="91">
        <v>0</v>
      </c>
      <c r="BJ119" s="91">
        <v>0</v>
      </c>
      <c r="BK119" s="91">
        <v>0</v>
      </c>
      <c r="BL119" s="91">
        <v>0</v>
      </c>
      <c r="BM119" s="91">
        <v>0</v>
      </c>
      <c r="BN119" s="91">
        <v>0</v>
      </c>
      <c r="BO119" s="91">
        <v>0</v>
      </c>
      <c r="BP119" s="91">
        <v>0</v>
      </c>
      <c r="BQ119" s="91">
        <v>0</v>
      </c>
      <c r="BR119" s="91">
        <v>0</v>
      </c>
      <c r="BS119" s="92">
        <v>0</v>
      </c>
      <c r="BU119" s="89" t="s">
        <v>115</v>
      </c>
      <c r="BV119" s="90">
        <v>2</v>
      </c>
      <c r="BW119" s="91">
        <v>4</v>
      </c>
      <c r="BX119" s="91">
        <v>3</v>
      </c>
      <c r="BY119" s="91">
        <v>2</v>
      </c>
      <c r="BZ119" s="91">
        <v>1</v>
      </c>
      <c r="CA119" s="91">
        <v>2</v>
      </c>
      <c r="CB119" s="91">
        <v>0</v>
      </c>
      <c r="CC119" s="91">
        <v>1</v>
      </c>
      <c r="CD119" s="91">
        <v>0</v>
      </c>
      <c r="CE119" s="91">
        <v>1</v>
      </c>
      <c r="CF119" s="91">
        <v>0</v>
      </c>
      <c r="CG119" s="91">
        <v>0</v>
      </c>
      <c r="CH119" s="91">
        <v>0</v>
      </c>
      <c r="CI119" s="91">
        <v>1</v>
      </c>
      <c r="CJ119" s="91">
        <v>0.66666666666666663</v>
      </c>
      <c r="CK119" s="92">
        <v>0.75</v>
      </c>
      <c r="CM119" s="89" t="s">
        <v>176</v>
      </c>
      <c r="CN119" s="90">
        <v>2</v>
      </c>
      <c r="CO119" s="91">
        <v>7</v>
      </c>
      <c r="CP119" s="91">
        <v>6</v>
      </c>
      <c r="CQ119" s="91">
        <v>4</v>
      </c>
      <c r="CR119" s="91">
        <v>5</v>
      </c>
      <c r="CS119" s="91">
        <v>3</v>
      </c>
      <c r="CT119" s="91">
        <v>0</v>
      </c>
      <c r="CU119" s="91">
        <v>1</v>
      </c>
      <c r="CV119" s="91">
        <v>0</v>
      </c>
      <c r="CW119" s="91">
        <v>0</v>
      </c>
      <c r="CX119" s="91">
        <v>0</v>
      </c>
      <c r="CY119" s="91">
        <v>0</v>
      </c>
      <c r="CZ119" s="91">
        <v>1</v>
      </c>
      <c r="DA119" s="91">
        <v>0</v>
      </c>
      <c r="DB119" s="107">
        <v>0.66666666666666663</v>
      </c>
      <c r="DC119" s="122">
        <v>0.7142857142857143</v>
      </c>
    </row>
    <row r="120" spans="1:107" ht="19.5" thickBot="1">
      <c r="A120" s="123" t="s">
        <v>156</v>
      </c>
      <c r="B120" s="111">
        <v>3</v>
      </c>
      <c r="C120" s="96">
        <v>4</v>
      </c>
      <c r="D120" s="96">
        <v>3</v>
      </c>
      <c r="E120" s="96">
        <v>1</v>
      </c>
      <c r="F120" s="96">
        <v>3</v>
      </c>
      <c r="G120" s="96">
        <v>1</v>
      </c>
      <c r="H120" s="96">
        <v>0</v>
      </c>
      <c r="I120" s="96">
        <v>0</v>
      </c>
      <c r="J120" s="96">
        <v>1</v>
      </c>
      <c r="K120" s="96">
        <v>1</v>
      </c>
      <c r="L120" s="96">
        <v>0</v>
      </c>
      <c r="M120" s="96">
        <v>1</v>
      </c>
      <c r="N120" s="96">
        <v>0</v>
      </c>
      <c r="O120" s="96">
        <v>0</v>
      </c>
      <c r="P120" s="96">
        <v>0.33333333333333331</v>
      </c>
      <c r="Q120" s="97">
        <v>0.5</v>
      </c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89" t="s">
        <v>169</v>
      </c>
      <c r="AL120" s="91">
        <v>2</v>
      </c>
      <c r="AM120" s="91">
        <f t="shared" ref="AM120:AY120" ca="1" si="388">SUM(AM117:AM130)</f>
        <v>5</v>
      </c>
      <c r="AN120" s="91">
        <f t="shared" ca="1" si="388"/>
        <v>4</v>
      </c>
      <c r="AO120" s="91">
        <f t="shared" ca="1" si="388"/>
        <v>1</v>
      </c>
      <c r="AP120" s="91">
        <f t="shared" ca="1" si="388"/>
        <v>0</v>
      </c>
      <c r="AQ120" s="91">
        <f t="shared" ca="1" si="388"/>
        <v>1</v>
      </c>
      <c r="AR120" s="91">
        <f t="shared" ca="1" si="388"/>
        <v>0</v>
      </c>
      <c r="AS120" s="91">
        <f t="shared" ca="1" si="388"/>
        <v>0</v>
      </c>
      <c r="AT120" s="91">
        <f t="shared" ca="1" si="388"/>
        <v>1</v>
      </c>
      <c r="AU120" s="91">
        <f t="shared" ca="1" si="388"/>
        <v>0</v>
      </c>
      <c r="AV120" s="91">
        <f t="shared" ca="1" si="388"/>
        <v>0</v>
      </c>
      <c r="AW120" s="91">
        <f t="shared" ca="1" si="388"/>
        <v>0</v>
      </c>
      <c r="AX120" s="91">
        <f t="shared" ca="1" si="388"/>
        <v>0</v>
      </c>
      <c r="AY120" s="91">
        <f t="shared" ca="1" si="388"/>
        <v>0</v>
      </c>
      <c r="AZ120" s="107">
        <f t="shared" ca="1" si="368"/>
        <v>0.25</v>
      </c>
      <c r="BA120" s="122">
        <f t="shared" ca="1" si="369"/>
        <v>0.4</v>
      </c>
      <c r="BC120" s="89" t="s">
        <v>257</v>
      </c>
      <c r="BD120" s="91">
        <v>2</v>
      </c>
      <c r="BE120" s="91">
        <v>2</v>
      </c>
      <c r="BF120" s="91">
        <v>2</v>
      </c>
      <c r="BG120" s="91">
        <v>1</v>
      </c>
      <c r="BH120" s="91">
        <v>0</v>
      </c>
      <c r="BI120" s="91">
        <v>0</v>
      </c>
      <c r="BJ120" s="91">
        <v>0</v>
      </c>
      <c r="BK120" s="91">
        <v>0</v>
      </c>
      <c r="BL120" s="91">
        <v>0</v>
      </c>
      <c r="BM120" s="91">
        <v>0</v>
      </c>
      <c r="BN120" s="91">
        <v>0</v>
      </c>
      <c r="BO120" s="91">
        <v>0</v>
      </c>
      <c r="BP120" s="91">
        <v>0</v>
      </c>
      <c r="BQ120" s="91">
        <v>0</v>
      </c>
      <c r="BR120" s="91">
        <v>0.5</v>
      </c>
      <c r="BS120" s="92">
        <v>0.5</v>
      </c>
      <c r="BU120" s="89" t="s">
        <v>153</v>
      </c>
      <c r="BV120" s="90">
        <v>2</v>
      </c>
      <c r="BW120" s="91">
        <v>2</v>
      </c>
      <c r="BX120" s="91">
        <v>1</v>
      </c>
      <c r="BY120" s="91">
        <v>0</v>
      </c>
      <c r="BZ120" s="91">
        <v>0</v>
      </c>
      <c r="CA120" s="91">
        <v>1</v>
      </c>
      <c r="CB120" s="91">
        <v>0</v>
      </c>
      <c r="CC120" s="91">
        <v>1</v>
      </c>
      <c r="CD120" s="91">
        <v>0</v>
      </c>
      <c r="CE120" s="91">
        <v>0</v>
      </c>
      <c r="CF120" s="91">
        <v>0</v>
      </c>
      <c r="CG120" s="91">
        <v>0</v>
      </c>
      <c r="CH120" s="91">
        <v>0</v>
      </c>
      <c r="CI120" s="91">
        <v>1</v>
      </c>
      <c r="CJ120" s="91">
        <v>0</v>
      </c>
      <c r="CK120" s="92">
        <v>0.5</v>
      </c>
      <c r="CM120" s="123" t="s">
        <v>177</v>
      </c>
      <c r="CN120" s="111">
        <v>2</v>
      </c>
      <c r="CO120" s="96">
        <v>5</v>
      </c>
      <c r="CP120" s="96">
        <v>1</v>
      </c>
      <c r="CQ120" s="96">
        <v>0</v>
      </c>
      <c r="CR120" s="96">
        <v>2</v>
      </c>
      <c r="CS120" s="96">
        <v>0</v>
      </c>
      <c r="CT120" s="96">
        <v>0</v>
      </c>
      <c r="CU120" s="96">
        <v>3</v>
      </c>
      <c r="CV120" s="96">
        <v>1</v>
      </c>
      <c r="CW120" s="96">
        <v>0</v>
      </c>
      <c r="CX120" s="96">
        <v>0</v>
      </c>
      <c r="CY120" s="96">
        <v>0</v>
      </c>
      <c r="CZ120" s="96">
        <v>0</v>
      </c>
      <c r="DA120" s="96">
        <v>0</v>
      </c>
      <c r="DB120" s="101">
        <v>0</v>
      </c>
      <c r="DC120" s="102">
        <v>0.8</v>
      </c>
    </row>
    <row r="121" spans="1:107" ht="19.5" thickBot="1">
      <c r="A121" s="78"/>
      <c r="B121" s="78"/>
      <c r="C121" s="78"/>
      <c r="D121" s="78"/>
      <c r="E121" s="78"/>
      <c r="F121" s="81"/>
      <c r="G121" s="78"/>
      <c r="H121" s="78"/>
      <c r="I121" s="78"/>
      <c r="J121" s="81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89" t="s">
        <v>170</v>
      </c>
      <c r="AL121" s="91">
        <v>2</v>
      </c>
      <c r="AM121" s="91">
        <f t="shared" ref="AM121:AY121" ca="1" si="389">SUM(AM117:AM120)</f>
        <v>4</v>
      </c>
      <c r="AN121" s="91">
        <f t="shared" ca="1" si="389"/>
        <v>3</v>
      </c>
      <c r="AO121" s="91">
        <f t="shared" ca="1" si="389"/>
        <v>1</v>
      </c>
      <c r="AP121" s="91">
        <f t="shared" ca="1" si="389"/>
        <v>0</v>
      </c>
      <c r="AQ121" s="91">
        <f t="shared" ca="1" si="389"/>
        <v>1</v>
      </c>
      <c r="AR121" s="91">
        <f t="shared" ca="1" si="389"/>
        <v>0</v>
      </c>
      <c r="AS121" s="91">
        <f t="shared" ca="1" si="389"/>
        <v>0</v>
      </c>
      <c r="AT121" s="91">
        <f t="shared" ca="1" si="389"/>
        <v>0</v>
      </c>
      <c r="AU121" s="91">
        <f t="shared" ca="1" si="389"/>
        <v>1</v>
      </c>
      <c r="AV121" s="91">
        <f t="shared" ca="1" si="389"/>
        <v>0</v>
      </c>
      <c r="AW121" s="91">
        <f t="shared" ca="1" si="389"/>
        <v>0</v>
      </c>
      <c r="AX121" s="91">
        <f t="shared" ca="1" si="389"/>
        <v>0</v>
      </c>
      <c r="AY121" s="91">
        <f t="shared" ca="1" si="389"/>
        <v>0</v>
      </c>
      <c r="AZ121" s="107">
        <f t="shared" ca="1" si="368"/>
        <v>0.33333333333333331</v>
      </c>
      <c r="BA121" s="122">
        <f t="shared" ca="1" si="369"/>
        <v>0.25</v>
      </c>
      <c r="BC121" s="123" t="s">
        <v>259</v>
      </c>
      <c r="BD121" s="96">
        <v>2</v>
      </c>
      <c r="BE121" s="96">
        <v>4</v>
      </c>
      <c r="BF121" s="96">
        <v>2</v>
      </c>
      <c r="BG121" s="96">
        <v>1</v>
      </c>
      <c r="BH121" s="96">
        <v>1</v>
      </c>
      <c r="BI121" s="96">
        <v>0</v>
      </c>
      <c r="BJ121" s="96">
        <v>0</v>
      </c>
      <c r="BK121" s="96">
        <v>2</v>
      </c>
      <c r="BL121" s="96">
        <v>0</v>
      </c>
      <c r="BM121" s="96">
        <v>0</v>
      </c>
      <c r="BN121" s="96">
        <v>0</v>
      </c>
      <c r="BO121" s="96">
        <v>0</v>
      </c>
      <c r="BP121" s="96">
        <v>0</v>
      </c>
      <c r="BQ121" s="96">
        <v>2</v>
      </c>
      <c r="BR121" s="96">
        <v>0.5</v>
      </c>
      <c r="BS121" s="97">
        <v>0.75</v>
      </c>
      <c r="BU121" s="89" t="s">
        <v>251</v>
      </c>
      <c r="BV121" s="90">
        <v>2</v>
      </c>
      <c r="BW121" s="91">
        <v>2</v>
      </c>
      <c r="BX121" s="91">
        <v>1</v>
      </c>
      <c r="BY121" s="91">
        <v>1</v>
      </c>
      <c r="BZ121" s="91">
        <v>0</v>
      </c>
      <c r="CA121" s="91">
        <v>1</v>
      </c>
      <c r="CB121" s="91">
        <v>0</v>
      </c>
      <c r="CC121" s="91">
        <v>1</v>
      </c>
      <c r="CD121" s="91">
        <v>0</v>
      </c>
      <c r="CE121" s="91">
        <v>0</v>
      </c>
      <c r="CF121" s="91">
        <v>0</v>
      </c>
      <c r="CG121" s="91">
        <v>0</v>
      </c>
      <c r="CH121" s="91">
        <v>1</v>
      </c>
      <c r="CI121" s="91">
        <v>1</v>
      </c>
      <c r="CJ121" s="91">
        <v>1</v>
      </c>
      <c r="CK121" s="92">
        <v>1</v>
      </c>
    </row>
    <row r="122" spans="1:107" ht="19.5" thickBot="1">
      <c r="A122" s="124" t="s">
        <v>1</v>
      </c>
      <c r="B122" s="125" t="s">
        <v>217</v>
      </c>
      <c r="C122" s="125" t="s">
        <v>3</v>
      </c>
      <c r="D122" s="125" t="s">
        <v>4</v>
      </c>
      <c r="E122" s="125" t="s">
        <v>15</v>
      </c>
      <c r="F122" s="125" t="s">
        <v>6</v>
      </c>
      <c r="G122" s="125" t="s">
        <v>5</v>
      </c>
      <c r="H122" s="125" t="s">
        <v>12</v>
      </c>
      <c r="I122" s="125" t="s">
        <v>7</v>
      </c>
      <c r="J122" s="125" t="s">
        <v>8</v>
      </c>
      <c r="K122" s="125" t="s">
        <v>68</v>
      </c>
      <c r="L122" s="125" t="s">
        <v>9</v>
      </c>
      <c r="M122" s="125" t="s">
        <v>10</v>
      </c>
      <c r="N122" s="125" t="s">
        <v>11</v>
      </c>
      <c r="O122" s="125" t="s">
        <v>20</v>
      </c>
      <c r="P122" s="125" t="s">
        <v>13</v>
      </c>
      <c r="Q122" s="126" t="s">
        <v>14</v>
      </c>
      <c r="R122" s="78"/>
      <c r="S122" s="78"/>
      <c r="T122" s="78" t="s">
        <v>243</v>
      </c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89" t="s">
        <v>171</v>
      </c>
      <c r="AL122" s="91">
        <v>2</v>
      </c>
      <c r="AM122" s="91">
        <f t="shared" ref="AM122:AY122" ca="1" si="390">SUM(AM118:AM121)</f>
        <v>5</v>
      </c>
      <c r="AN122" s="91">
        <f t="shared" ca="1" si="390"/>
        <v>5</v>
      </c>
      <c r="AO122" s="91">
        <f t="shared" ca="1" si="390"/>
        <v>2</v>
      </c>
      <c r="AP122" s="91">
        <f t="shared" ca="1" si="390"/>
        <v>2</v>
      </c>
      <c r="AQ122" s="91">
        <f t="shared" ca="1" si="390"/>
        <v>2</v>
      </c>
      <c r="AR122" s="91">
        <f t="shared" ca="1" si="390"/>
        <v>0</v>
      </c>
      <c r="AS122" s="91">
        <f t="shared" ca="1" si="390"/>
        <v>0</v>
      </c>
      <c r="AT122" s="91">
        <f t="shared" ca="1" si="390"/>
        <v>0</v>
      </c>
      <c r="AU122" s="91">
        <f t="shared" ca="1" si="390"/>
        <v>0</v>
      </c>
      <c r="AV122" s="91">
        <f t="shared" ca="1" si="390"/>
        <v>0</v>
      </c>
      <c r="AW122" s="91">
        <f t="shared" ca="1" si="390"/>
        <v>0</v>
      </c>
      <c r="AX122" s="91">
        <f t="shared" ca="1" si="390"/>
        <v>1</v>
      </c>
      <c r="AY122" s="91">
        <f t="shared" ca="1" si="390"/>
        <v>0</v>
      </c>
      <c r="AZ122" s="107">
        <f t="shared" ca="1" si="368"/>
        <v>0.4</v>
      </c>
      <c r="BA122" s="122">
        <f t="shared" ca="1" si="369"/>
        <v>0.4</v>
      </c>
      <c r="BC122" s="78"/>
      <c r="BD122" s="78" t="s">
        <v>243</v>
      </c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U122" s="89" t="s">
        <v>252</v>
      </c>
      <c r="BV122" s="90">
        <v>1</v>
      </c>
      <c r="BW122" s="91">
        <v>1</v>
      </c>
      <c r="BX122" s="91">
        <v>1</v>
      </c>
      <c r="BY122" s="91">
        <v>0</v>
      </c>
      <c r="BZ122" s="91">
        <v>0</v>
      </c>
      <c r="CA122" s="91">
        <v>0</v>
      </c>
      <c r="CB122" s="91">
        <v>0</v>
      </c>
      <c r="CC122" s="91">
        <v>0</v>
      </c>
      <c r="CD122" s="91">
        <v>0</v>
      </c>
      <c r="CE122" s="91">
        <v>0</v>
      </c>
      <c r="CF122" s="91">
        <v>0</v>
      </c>
      <c r="CG122" s="91">
        <v>0</v>
      </c>
      <c r="CH122" s="91">
        <v>0</v>
      </c>
      <c r="CI122" s="91">
        <v>0</v>
      </c>
      <c r="CJ122" s="91">
        <v>0</v>
      </c>
      <c r="CK122" s="92">
        <v>0</v>
      </c>
      <c r="CM122" s="78"/>
      <c r="CN122" s="78" t="s">
        <v>243</v>
      </c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</row>
    <row r="123" spans="1:107" ht="19.5" thickBot="1">
      <c r="A123" s="105" t="s">
        <v>18</v>
      </c>
      <c r="B123" s="98">
        <v>6</v>
      </c>
      <c r="C123" s="98">
        <v>20</v>
      </c>
      <c r="D123" s="98">
        <v>11</v>
      </c>
      <c r="E123" s="98">
        <v>6</v>
      </c>
      <c r="F123" s="98">
        <v>13</v>
      </c>
      <c r="G123" s="98">
        <v>12</v>
      </c>
      <c r="H123" s="98">
        <v>0</v>
      </c>
      <c r="I123" s="98">
        <v>8</v>
      </c>
      <c r="J123" s="98">
        <v>1</v>
      </c>
      <c r="K123" s="98">
        <v>1</v>
      </c>
      <c r="L123" s="98">
        <v>3</v>
      </c>
      <c r="M123" s="98">
        <v>0</v>
      </c>
      <c r="N123" s="98">
        <v>2</v>
      </c>
      <c r="O123" s="98">
        <v>2</v>
      </c>
      <c r="P123" s="98">
        <v>0.54545454545454541</v>
      </c>
      <c r="Q123" s="127">
        <v>0.75</v>
      </c>
      <c r="R123" s="78"/>
      <c r="S123" s="119" t="s">
        <v>1</v>
      </c>
      <c r="T123" s="120" t="s">
        <v>217</v>
      </c>
      <c r="U123" s="120" t="s">
        <v>3</v>
      </c>
      <c r="V123" s="120" t="s">
        <v>4</v>
      </c>
      <c r="W123" s="120" t="s">
        <v>15</v>
      </c>
      <c r="X123" s="61" t="s">
        <v>6</v>
      </c>
      <c r="Y123" s="61" t="s">
        <v>5</v>
      </c>
      <c r="Z123" s="120" t="s">
        <v>12</v>
      </c>
      <c r="AA123" s="61" t="s">
        <v>7</v>
      </c>
      <c r="AB123" s="120" t="s">
        <v>8</v>
      </c>
      <c r="AC123" s="120" t="s">
        <v>68</v>
      </c>
      <c r="AD123" s="61" t="s">
        <v>9</v>
      </c>
      <c r="AE123" s="120" t="s">
        <v>10</v>
      </c>
      <c r="AF123" s="61" t="s">
        <v>11</v>
      </c>
      <c r="AG123" s="120" t="s">
        <v>20</v>
      </c>
      <c r="AH123" s="120" t="s">
        <v>13</v>
      </c>
      <c r="AI123" s="121" t="s">
        <v>14</v>
      </c>
      <c r="AJ123" s="78"/>
      <c r="AK123" s="89" t="s">
        <v>172</v>
      </c>
      <c r="AL123" s="91">
        <v>1</v>
      </c>
      <c r="AM123" s="91">
        <f t="shared" ref="AM123:AY123" ca="1" si="391">SUM(AM120:AM122)</f>
        <v>1</v>
      </c>
      <c r="AN123" s="91">
        <f t="shared" ca="1" si="391"/>
        <v>0</v>
      </c>
      <c r="AO123" s="91">
        <f t="shared" ca="1" si="391"/>
        <v>0</v>
      </c>
      <c r="AP123" s="91">
        <f t="shared" ca="1" si="391"/>
        <v>0</v>
      </c>
      <c r="AQ123" s="91">
        <f t="shared" ca="1" si="391"/>
        <v>0</v>
      </c>
      <c r="AR123" s="91">
        <f t="shared" ca="1" si="391"/>
        <v>0</v>
      </c>
      <c r="AS123" s="91">
        <f t="shared" ca="1" si="391"/>
        <v>1</v>
      </c>
      <c r="AT123" s="91">
        <f t="shared" ca="1" si="391"/>
        <v>0</v>
      </c>
      <c r="AU123" s="91">
        <f t="shared" ca="1" si="391"/>
        <v>0</v>
      </c>
      <c r="AV123" s="91">
        <f t="shared" ca="1" si="391"/>
        <v>0</v>
      </c>
      <c r="AW123" s="91">
        <f t="shared" ca="1" si="391"/>
        <v>0</v>
      </c>
      <c r="AX123" s="91">
        <f t="shared" ca="1" si="391"/>
        <v>0</v>
      </c>
      <c r="AY123" s="91">
        <f t="shared" ca="1" si="391"/>
        <v>0</v>
      </c>
      <c r="AZ123" s="107" t="e">
        <f t="shared" ca="1" si="368"/>
        <v>#DIV/0!</v>
      </c>
      <c r="BA123" s="122">
        <f t="shared" ca="1" si="369"/>
        <v>1</v>
      </c>
      <c r="BC123" s="60" t="s">
        <v>1</v>
      </c>
      <c r="BD123" s="61" t="s">
        <v>217</v>
      </c>
      <c r="BE123" s="61" t="s">
        <v>3</v>
      </c>
      <c r="BF123" s="61" t="s">
        <v>4</v>
      </c>
      <c r="BG123" s="61" t="s">
        <v>15</v>
      </c>
      <c r="BH123" s="61" t="s">
        <v>6</v>
      </c>
      <c r="BI123" s="61" t="s">
        <v>5</v>
      </c>
      <c r="BJ123" s="61" t="s">
        <v>12</v>
      </c>
      <c r="BK123" s="61" t="s">
        <v>7</v>
      </c>
      <c r="BL123" s="61" t="s">
        <v>8</v>
      </c>
      <c r="BM123" s="61" t="s">
        <v>68</v>
      </c>
      <c r="BN123" s="61" t="s">
        <v>9</v>
      </c>
      <c r="BO123" s="61" t="s">
        <v>10</v>
      </c>
      <c r="BP123" s="61" t="s">
        <v>11</v>
      </c>
      <c r="BQ123" s="61" t="s">
        <v>20</v>
      </c>
      <c r="BR123" s="61" t="s">
        <v>13</v>
      </c>
      <c r="BS123" s="62" t="s">
        <v>14</v>
      </c>
      <c r="BU123" s="123" t="s">
        <v>253</v>
      </c>
      <c r="BV123" s="111">
        <v>2</v>
      </c>
      <c r="BW123" s="96">
        <v>3</v>
      </c>
      <c r="BX123" s="96">
        <v>2</v>
      </c>
      <c r="BY123" s="96">
        <v>1</v>
      </c>
      <c r="BZ123" s="96">
        <v>0</v>
      </c>
      <c r="CA123" s="96">
        <v>0</v>
      </c>
      <c r="CB123" s="96">
        <v>1</v>
      </c>
      <c r="CC123" s="96">
        <v>0</v>
      </c>
      <c r="CD123" s="96">
        <v>0</v>
      </c>
      <c r="CE123" s="96">
        <v>0</v>
      </c>
      <c r="CF123" s="96">
        <v>0</v>
      </c>
      <c r="CG123" s="96">
        <v>0</v>
      </c>
      <c r="CH123" s="96">
        <v>0</v>
      </c>
      <c r="CI123" s="96">
        <v>0</v>
      </c>
      <c r="CJ123" s="96">
        <v>0.5</v>
      </c>
      <c r="CK123" s="102">
        <v>0.66666666666666663</v>
      </c>
      <c r="CM123" s="124" t="s">
        <v>1</v>
      </c>
      <c r="CN123" s="125" t="s">
        <v>217</v>
      </c>
      <c r="CO123" s="125" t="s">
        <v>3</v>
      </c>
      <c r="CP123" s="125" t="s">
        <v>4</v>
      </c>
      <c r="CQ123" s="125" t="s">
        <v>15</v>
      </c>
      <c r="CR123" s="125" t="s">
        <v>6</v>
      </c>
      <c r="CS123" s="125" t="s">
        <v>5</v>
      </c>
      <c r="CT123" s="125" t="s">
        <v>12</v>
      </c>
      <c r="CU123" s="125" t="s">
        <v>7</v>
      </c>
      <c r="CV123" s="125" t="s">
        <v>8</v>
      </c>
      <c r="CW123" s="125" t="s">
        <v>68</v>
      </c>
      <c r="CX123" s="125" t="s">
        <v>9</v>
      </c>
      <c r="CY123" s="125" t="s">
        <v>10</v>
      </c>
      <c r="CZ123" s="125" t="s">
        <v>11</v>
      </c>
      <c r="DA123" s="125" t="s">
        <v>20</v>
      </c>
      <c r="DB123" s="125" t="s">
        <v>13</v>
      </c>
      <c r="DC123" s="126" t="s">
        <v>14</v>
      </c>
    </row>
    <row r="124" spans="1:107">
      <c r="A124" s="89" t="s">
        <v>21</v>
      </c>
      <c r="B124" s="91">
        <v>6</v>
      </c>
      <c r="C124" s="91">
        <v>20</v>
      </c>
      <c r="D124" s="91">
        <v>14</v>
      </c>
      <c r="E124" s="91">
        <v>8</v>
      </c>
      <c r="F124" s="91">
        <v>12</v>
      </c>
      <c r="G124" s="91">
        <v>5</v>
      </c>
      <c r="H124" s="91">
        <v>1</v>
      </c>
      <c r="I124" s="91">
        <v>3</v>
      </c>
      <c r="J124" s="91">
        <v>2</v>
      </c>
      <c r="K124" s="91">
        <v>1</v>
      </c>
      <c r="L124" s="91">
        <v>0</v>
      </c>
      <c r="M124" s="91">
        <v>0</v>
      </c>
      <c r="N124" s="91">
        <v>0</v>
      </c>
      <c r="O124" s="91">
        <v>4</v>
      </c>
      <c r="P124" s="91">
        <v>0.5714285714285714</v>
      </c>
      <c r="Q124" s="92">
        <v>0.7</v>
      </c>
      <c r="R124" s="78"/>
      <c r="S124" s="71" t="s">
        <v>49</v>
      </c>
      <c r="T124" s="128">
        <v>4</v>
      </c>
      <c r="U124" s="72">
        <v>11</v>
      </c>
      <c r="V124" s="72">
        <v>8</v>
      </c>
      <c r="W124" s="72">
        <v>3</v>
      </c>
      <c r="X124" s="72">
        <v>4</v>
      </c>
      <c r="Y124" s="72">
        <v>1</v>
      </c>
      <c r="Z124" s="72">
        <v>0</v>
      </c>
      <c r="AA124" s="72">
        <v>3</v>
      </c>
      <c r="AB124" s="72">
        <v>0</v>
      </c>
      <c r="AC124" s="72">
        <v>1</v>
      </c>
      <c r="AD124" s="72">
        <v>0</v>
      </c>
      <c r="AE124" s="72">
        <v>0</v>
      </c>
      <c r="AF124" s="72">
        <v>0</v>
      </c>
      <c r="AG124" s="72">
        <v>0</v>
      </c>
      <c r="AH124" s="72">
        <v>0.375</v>
      </c>
      <c r="AI124" s="129">
        <v>0.54545454545454541</v>
      </c>
      <c r="AJ124" s="78"/>
      <c r="AK124" s="89" t="s">
        <v>174</v>
      </c>
      <c r="AL124" s="91">
        <v>1</v>
      </c>
      <c r="AM124" s="91">
        <f t="shared" ref="AM124:AY124" ca="1" si="392">SUM(AM121:AM123)</f>
        <v>2</v>
      </c>
      <c r="AN124" s="91">
        <f t="shared" ca="1" si="392"/>
        <v>1</v>
      </c>
      <c r="AO124" s="91">
        <f t="shared" ca="1" si="392"/>
        <v>0</v>
      </c>
      <c r="AP124" s="91">
        <f t="shared" ca="1" si="392"/>
        <v>0</v>
      </c>
      <c r="AQ124" s="91">
        <f t="shared" ca="1" si="392"/>
        <v>0</v>
      </c>
      <c r="AR124" s="91">
        <f t="shared" ca="1" si="392"/>
        <v>1</v>
      </c>
      <c r="AS124" s="91">
        <f t="shared" ca="1" si="392"/>
        <v>0</v>
      </c>
      <c r="AT124" s="91">
        <f t="shared" ca="1" si="392"/>
        <v>0</v>
      </c>
      <c r="AU124" s="91">
        <f t="shared" ca="1" si="392"/>
        <v>0</v>
      </c>
      <c r="AV124" s="91">
        <f t="shared" ca="1" si="392"/>
        <v>0</v>
      </c>
      <c r="AW124" s="91">
        <f t="shared" ca="1" si="392"/>
        <v>0</v>
      </c>
      <c r="AX124" s="91">
        <f t="shared" ca="1" si="392"/>
        <v>0</v>
      </c>
      <c r="AY124" s="91">
        <f t="shared" ca="1" si="392"/>
        <v>0</v>
      </c>
      <c r="AZ124" s="107">
        <f t="shared" ca="1" si="368"/>
        <v>0</v>
      </c>
      <c r="BA124" s="122">
        <f t="shared" ca="1" si="369"/>
        <v>0.5</v>
      </c>
      <c r="BC124" s="71" t="s">
        <v>93</v>
      </c>
      <c r="BD124" s="72">
        <v>5</v>
      </c>
      <c r="BE124" s="72">
        <v>16</v>
      </c>
      <c r="BF124" s="72">
        <v>12</v>
      </c>
      <c r="BG124" s="72">
        <v>2</v>
      </c>
      <c r="BH124" s="72">
        <v>3</v>
      </c>
      <c r="BI124" s="72">
        <v>2</v>
      </c>
      <c r="BJ124" s="72">
        <v>3</v>
      </c>
      <c r="BK124" s="72">
        <v>1</v>
      </c>
      <c r="BL124" s="72">
        <v>0</v>
      </c>
      <c r="BM124" s="72">
        <v>2</v>
      </c>
      <c r="BN124" s="72">
        <v>0</v>
      </c>
      <c r="BO124" s="72">
        <v>0</v>
      </c>
      <c r="BP124" s="72">
        <v>0</v>
      </c>
      <c r="BQ124" s="72">
        <v>0</v>
      </c>
      <c r="BR124" s="72">
        <v>0.16666666666666666</v>
      </c>
      <c r="BS124" s="73">
        <v>0.375</v>
      </c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M124" s="71" t="s">
        <v>122</v>
      </c>
      <c r="CN124" s="128">
        <v>4</v>
      </c>
      <c r="CO124" s="72">
        <v>11</v>
      </c>
      <c r="CP124" s="72">
        <v>8</v>
      </c>
      <c r="CQ124" s="72">
        <v>2</v>
      </c>
      <c r="CR124" s="72">
        <v>1</v>
      </c>
      <c r="CS124" s="72">
        <v>5</v>
      </c>
      <c r="CT124" s="72">
        <v>2</v>
      </c>
      <c r="CU124" s="72">
        <v>1</v>
      </c>
      <c r="CV124" s="72">
        <v>0</v>
      </c>
      <c r="CW124" s="72">
        <v>0</v>
      </c>
      <c r="CX124" s="72">
        <v>0</v>
      </c>
      <c r="CY124" s="72">
        <v>0</v>
      </c>
      <c r="CZ124" s="72">
        <v>1</v>
      </c>
      <c r="DA124" s="72">
        <v>0</v>
      </c>
      <c r="DB124" s="130">
        <v>0.25</v>
      </c>
      <c r="DC124" s="129">
        <v>0.45454545454545453</v>
      </c>
    </row>
    <row r="125" spans="1:107" ht="19.5" thickBot="1">
      <c r="A125" s="89" t="s">
        <v>22</v>
      </c>
      <c r="B125" s="91">
        <v>6</v>
      </c>
      <c r="C125" s="91">
        <v>16</v>
      </c>
      <c r="D125" s="91">
        <v>9</v>
      </c>
      <c r="E125" s="91">
        <v>5</v>
      </c>
      <c r="F125" s="91">
        <v>9</v>
      </c>
      <c r="G125" s="91">
        <v>6</v>
      </c>
      <c r="H125" s="91">
        <v>0</v>
      </c>
      <c r="I125" s="91">
        <v>4</v>
      </c>
      <c r="J125" s="91">
        <v>3</v>
      </c>
      <c r="K125" s="91">
        <v>0</v>
      </c>
      <c r="L125" s="91">
        <v>1</v>
      </c>
      <c r="M125" s="91">
        <v>0</v>
      </c>
      <c r="N125" s="91">
        <v>0</v>
      </c>
      <c r="O125" s="91">
        <v>2</v>
      </c>
      <c r="P125" s="91">
        <v>0.55555555555555558</v>
      </c>
      <c r="Q125" s="122">
        <v>0.75</v>
      </c>
      <c r="R125" s="78"/>
      <c r="S125" s="123" t="s">
        <v>50</v>
      </c>
      <c r="T125" s="111">
        <v>4</v>
      </c>
      <c r="U125" s="96">
        <v>11</v>
      </c>
      <c r="V125" s="96">
        <v>10</v>
      </c>
      <c r="W125" s="96">
        <v>3</v>
      </c>
      <c r="X125" s="96">
        <v>1</v>
      </c>
      <c r="Y125" s="96">
        <v>2</v>
      </c>
      <c r="Z125" s="96">
        <v>1</v>
      </c>
      <c r="AA125" s="96">
        <v>0</v>
      </c>
      <c r="AB125" s="96">
        <v>0</v>
      </c>
      <c r="AC125" s="96">
        <v>0</v>
      </c>
      <c r="AD125" s="96">
        <v>0</v>
      </c>
      <c r="AE125" s="96">
        <v>1</v>
      </c>
      <c r="AF125" s="96">
        <v>0</v>
      </c>
      <c r="AG125" s="96">
        <v>0</v>
      </c>
      <c r="AH125" s="96">
        <v>0.3</v>
      </c>
      <c r="AI125" s="102">
        <v>0.36363636363636365</v>
      </c>
      <c r="AK125" s="123" t="s">
        <v>175</v>
      </c>
      <c r="AL125" s="96">
        <v>1</v>
      </c>
      <c r="AM125" s="96">
        <f t="shared" ref="AM125:AY125" ca="1" si="393">SUM(AM122:AM124)</f>
        <v>2</v>
      </c>
      <c r="AN125" s="96">
        <f t="shared" ca="1" si="393"/>
        <v>2</v>
      </c>
      <c r="AO125" s="96">
        <f t="shared" ca="1" si="393"/>
        <v>0</v>
      </c>
      <c r="AP125" s="96">
        <f t="shared" ca="1" si="393"/>
        <v>1</v>
      </c>
      <c r="AQ125" s="96">
        <f t="shared" ca="1" si="393"/>
        <v>0</v>
      </c>
      <c r="AR125" s="96">
        <f t="shared" ca="1" si="393"/>
        <v>0</v>
      </c>
      <c r="AS125" s="96">
        <f t="shared" ca="1" si="393"/>
        <v>0</v>
      </c>
      <c r="AT125" s="96">
        <f t="shared" ca="1" si="393"/>
        <v>0</v>
      </c>
      <c r="AU125" s="96">
        <f t="shared" ca="1" si="393"/>
        <v>0</v>
      </c>
      <c r="AV125" s="96">
        <f t="shared" ca="1" si="393"/>
        <v>0</v>
      </c>
      <c r="AW125" s="96">
        <f t="shared" ca="1" si="393"/>
        <v>0</v>
      </c>
      <c r="AX125" s="96">
        <f t="shared" ca="1" si="393"/>
        <v>0</v>
      </c>
      <c r="AY125" s="96">
        <f t="shared" ca="1" si="393"/>
        <v>0</v>
      </c>
      <c r="AZ125" s="101">
        <f t="shared" ca="1" si="368"/>
        <v>0</v>
      </c>
      <c r="BA125" s="102">
        <f t="shared" ca="1" si="369"/>
        <v>0</v>
      </c>
      <c r="BC125" s="89" t="s">
        <v>95</v>
      </c>
      <c r="BD125" s="91">
        <v>5</v>
      </c>
      <c r="BE125" s="91">
        <v>16</v>
      </c>
      <c r="BF125" s="91">
        <v>14</v>
      </c>
      <c r="BG125" s="91">
        <v>8</v>
      </c>
      <c r="BH125" s="91">
        <v>6</v>
      </c>
      <c r="BI125" s="91">
        <v>4</v>
      </c>
      <c r="BJ125" s="91">
        <v>0</v>
      </c>
      <c r="BK125" s="91">
        <v>2</v>
      </c>
      <c r="BL125" s="91">
        <v>0</v>
      </c>
      <c r="BM125" s="91">
        <v>0</v>
      </c>
      <c r="BN125" s="91">
        <v>1</v>
      </c>
      <c r="BO125" s="91">
        <v>1</v>
      </c>
      <c r="BP125" s="91">
        <v>0</v>
      </c>
      <c r="BQ125" s="91">
        <v>1</v>
      </c>
      <c r="BR125" s="91">
        <v>0.5714285714285714</v>
      </c>
      <c r="BS125" s="92">
        <v>0.625</v>
      </c>
      <c r="CM125" s="89" t="s">
        <v>124</v>
      </c>
      <c r="CN125" s="90">
        <v>4</v>
      </c>
      <c r="CO125" s="91">
        <v>10</v>
      </c>
      <c r="CP125" s="91">
        <v>8</v>
      </c>
      <c r="CQ125" s="91">
        <v>1</v>
      </c>
      <c r="CR125" s="91">
        <v>4</v>
      </c>
      <c r="CS125" s="91">
        <v>1</v>
      </c>
      <c r="CT125" s="91">
        <v>0</v>
      </c>
      <c r="CU125" s="91">
        <v>2</v>
      </c>
      <c r="CV125" s="91">
        <v>0</v>
      </c>
      <c r="CW125" s="91">
        <v>0</v>
      </c>
      <c r="CX125" s="91">
        <v>0</v>
      </c>
      <c r="CY125" s="91">
        <v>0</v>
      </c>
      <c r="CZ125" s="91">
        <v>0</v>
      </c>
      <c r="DA125" s="91">
        <v>0</v>
      </c>
      <c r="DB125" s="107">
        <v>0.125</v>
      </c>
      <c r="DC125" s="122">
        <v>0.3</v>
      </c>
    </row>
    <row r="126" spans="1:107" ht="19.5" thickBot="1">
      <c r="A126" s="89" t="s">
        <v>23</v>
      </c>
      <c r="B126" s="91">
        <v>6</v>
      </c>
      <c r="C126" s="91">
        <v>20</v>
      </c>
      <c r="D126" s="91">
        <v>13</v>
      </c>
      <c r="E126" s="91">
        <v>6</v>
      </c>
      <c r="F126" s="91">
        <v>6</v>
      </c>
      <c r="G126" s="91">
        <v>9</v>
      </c>
      <c r="H126" s="91">
        <v>1</v>
      </c>
      <c r="I126" s="91">
        <v>6</v>
      </c>
      <c r="J126" s="91">
        <v>1</v>
      </c>
      <c r="K126" s="91">
        <v>0</v>
      </c>
      <c r="L126" s="91">
        <v>0</v>
      </c>
      <c r="M126" s="91">
        <v>0</v>
      </c>
      <c r="N126" s="91">
        <v>1</v>
      </c>
      <c r="O126" s="91">
        <v>0</v>
      </c>
      <c r="P126" s="91">
        <v>0.46153846153846156</v>
      </c>
      <c r="Q126" s="122">
        <v>0.7</v>
      </c>
      <c r="R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C126" s="89" t="s">
        <v>96</v>
      </c>
      <c r="BD126" s="91">
        <v>5</v>
      </c>
      <c r="BE126" s="91">
        <v>16</v>
      </c>
      <c r="BF126" s="91">
        <v>13</v>
      </c>
      <c r="BG126" s="91">
        <v>7</v>
      </c>
      <c r="BH126" s="91">
        <v>7</v>
      </c>
      <c r="BI126" s="91">
        <v>7</v>
      </c>
      <c r="BJ126" s="91">
        <v>1</v>
      </c>
      <c r="BK126" s="91">
        <v>1</v>
      </c>
      <c r="BL126" s="91">
        <v>1</v>
      </c>
      <c r="BM126" s="91">
        <v>0</v>
      </c>
      <c r="BN126" s="91">
        <v>1</v>
      </c>
      <c r="BO126" s="91">
        <v>0</v>
      </c>
      <c r="BP126" s="91">
        <v>0</v>
      </c>
      <c r="BQ126" s="91">
        <v>2</v>
      </c>
      <c r="BR126" s="91">
        <v>0.53846153846153844</v>
      </c>
      <c r="BS126" s="92">
        <v>0.625</v>
      </c>
      <c r="CM126" s="123" t="s">
        <v>126</v>
      </c>
      <c r="CN126" s="111">
        <v>4</v>
      </c>
      <c r="CO126" s="96">
        <v>10</v>
      </c>
      <c r="CP126" s="96">
        <v>8</v>
      </c>
      <c r="CQ126" s="96">
        <v>2</v>
      </c>
      <c r="CR126" s="96">
        <v>1</v>
      </c>
      <c r="CS126" s="96">
        <v>3</v>
      </c>
      <c r="CT126" s="96">
        <v>1</v>
      </c>
      <c r="CU126" s="96">
        <v>1</v>
      </c>
      <c r="CV126" s="96">
        <v>0</v>
      </c>
      <c r="CW126" s="96">
        <v>0</v>
      </c>
      <c r="CX126" s="96">
        <v>0</v>
      </c>
      <c r="CY126" s="96">
        <v>0</v>
      </c>
      <c r="CZ126" s="96">
        <v>0</v>
      </c>
      <c r="DA126" s="96">
        <v>0</v>
      </c>
      <c r="DB126" s="101">
        <v>0.25</v>
      </c>
      <c r="DC126" s="102">
        <v>0.4</v>
      </c>
    </row>
    <row r="127" spans="1:107" ht="19.5" thickBot="1">
      <c r="A127" s="89" t="s">
        <v>24</v>
      </c>
      <c r="B127" s="91">
        <v>6</v>
      </c>
      <c r="C127" s="91">
        <v>13</v>
      </c>
      <c r="D127" s="91">
        <v>11</v>
      </c>
      <c r="E127" s="91">
        <v>4</v>
      </c>
      <c r="F127" s="91">
        <v>5</v>
      </c>
      <c r="G127" s="91">
        <v>5</v>
      </c>
      <c r="H127" s="91">
        <v>0</v>
      </c>
      <c r="I127" s="91">
        <v>1</v>
      </c>
      <c r="J127" s="91">
        <v>1</v>
      </c>
      <c r="K127" s="91">
        <v>0</v>
      </c>
      <c r="L127" s="91">
        <v>0</v>
      </c>
      <c r="M127" s="91">
        <v>0</v>
      </c>
      <c r="N127" s="91">
        <v>0</v>
      </c>
      <c r="O127" s="91">
        <v>0</v>
      </c>
      <c r="P127" s="91">
        <v>0.36363636363636365</v>
      </c>
      <c r="Q127" s="122">
        <v>0.46153846153846156</v>
      </c>
      <c r="R127" s="78"/>
      <c r="AK127" s="78"/>
      <c r="AL127" s="78" t="s">
        <v>243</v>
      </c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C127" s="89" t="s">
        <v>97</v>
      </c>
      <c r="BD127" s="91">
        <v>5</v>
      </c>
      <c r="BE127" s="91">
        <v>15</v>
      </c>
      <c r="BF127" s="91">
        <v>11</v>
      </c>
      <c r="BG127" s="91">
        <v>5</v>
      </c>
      <c r="BH127" s="91">
        <v>5</v>
      </c>
      <c r="BI127" s="91">
        <v>8</v>
      </c>
      <c r="BJ127" s="91">
        <v>1</v>
      </c>
      <c r="BK127" s="91">
        <v>3</v>
      </c>
      <c r="BL127" s="91">
        <v>0</v>
      </c>
      <c r="BM127" s="91">
        <v>0</v>
      </c>
      <c r="BN127" s="91">
        <v>1</v>
      </c>
      <c r="BO127" s="91">
        <v>1</v>
      </c>
      <c r="BP127" s="91">
        <v>0</v>
      </c>
      <c r="BQ127" s="91">
        <v>2</v>
      </c>
      <c r="BR127" s="91">
        <v>0.45454545454545453</v>
      </c>
      <c r="BS127" s="92">
        <v>0.6</v>
      </c>
    </row>
    <row r="128" spans="1:107" ht="19.5" thickBot="1">
      <c r="A128" s="89" t="s">
        <v>25</v>
      </c>
      <c r="B128" s="91">
        <v>5</v>
      </c>
      <c r="C128" s="91">
        <v>15</v>
      </c>
      <c r="D128" s="91">
        <v>11</v>
      </c>
      <c r="E128" s="91">
        <v>2</v>
      </c>
      <c r="F128" s="91">
        <v>2</v>
      </c>
      <c r="G128" s="91">
        <v>4</v>
      </c>
      <c r="H128" s="91">
        <v>1</v>
      </c>
      <c r="I128" s="91">
        <v>3</v>
      </c>
      <c r="J128" s="91">
        <v>0</v>
      </c>
      <c r="K128" s="91">
        <v>0</v>
      </c>
      <c r="L128" s="91">
        <v>0</v>
      </c>
      <c r="M128" s="91">
        <v>0</v>
      </c>
      <c r="N128" s="91">
        <v>1</v>
      </c>
      <c r="O128" s="91">
        <v>2</v>
      </c>
      <c r="P128" s="107">
        <v>0.18181818181818182</v>
      </c>
      <c r="Q128" s="92">
        <v>0.4</v>
      </c>
      <c r="R128" s="78"/>
      <c r="AK128" s="119" t="s">
        <v>1</v>
      </c>
      <c r="AL128" s="120" t="s">
        <v>217</v>
      </c>
      <c r="AM128" s="120" t="s">
        <v>3</v>
      </c>
      <c r="AN128" s="120" t="s">
        <v>4</v>
      </c>
      <c r="AO128" s="120" t="s">
        <v>15</v>
      </c>
      <c r="AP128" s="61" t="s">
        <v>6</v>
      </c>
      <c r="AQ128" s="61" t="s">
        <v>5</v>
      </c>
      <c r="AR128" s="120" t="s">
        <v>12</v>
      </c>
      <c r="AS128" s="61" t="s">
        <v>7</v>
      </c>
      <c r="AT128" s="120" t="s">
        <v>8</v>
      </c>
      <c r="AU128" s="120" t="s">
        <v>68</v>
      </c>
      <c r="AV128" s="61" t="s">
        <v>9</v>
      </c>
      <c r="AW128" s="120" t="s">
        <v>10</v>
      </c>
      <c r="AX128" s="61" t="s">
        <v>11</v>
      </c>
      <c r="AY128" s="120" t="s">
        <v>20</v>
      </c>
      <c r="AZ128" s="120" t="s">
        <v>13</v>
      </c>
      <c r="BA128" s="121" t="s">
        <v>14</v>
      </c>
      <c r="BC128" s="89" t="s">
        <v>98</v>
      </c>
      <c r="BD128" s="91">
        <v>5</v>
      </c>
      <c r="BE128" s="91">
        <v>15</v>
      </c>
      <c r="BF128" s="91">
        <v>11</v>
      </c>
      <c r="BG128" s="91">
        <v>6</v>
      </c>
      <c r="BH128" s="91">
        <v>6</v>
      </c>
      <c r="BI128" s="91">
        <v>3</v>
      </c>
      <c r="BJ128" s="91">
        <v>0</v>
      </c>
      <c r="BK128" s="91">
        <v>4</v>
      </c>
      <c r="BL128" s="91">
        <v>0</v>
      </c>
      <c r="BM128" s="91">
        <v>0</v>
      </c>
      <c r="BN128" s="91">
        <v>0</v>
      </c>
      <c r="BO128" s="91">
        <v>0</v>
      </c>
      <c r="BP128" s="91">
        <v>0</v>
      </c>
      <c r="BQ128" s="91">
        <v>2</v>
      </c>
      <c r="BR128" s="91">
        <v>0.54545454545454541</v>
      </c>
      <c r="BS128" s="122">
        <v>0.66666666666666663</v>
      </c>
    </row>
    <row r="129" spans="1:89">
      <c r="A129" s="89" t="s">
        <v>83</v>
      </c>
      <c r="B129" s="90">
        <v>5</v>
      </c>
      <c r="C129" s="91">
        <v>15</v>
      </c>
      <c r="D129" s="91">
        <v>7</v>
      </c>
      <c r="E129" s="91">
        <v>4</v>
      </c>
      <c r="F129" s="91">
        <v>6</v>
      </c>
      <c r="G129" s="91">
        <v>3</v>
      </c>
      <c r="H129" s="91">
        <v>3</v>
      </c>
      <c r="I129" s="91">
        <v>4</v>
      </c>
      <c r="J129" s="91">
        <v>1</v>
      </c>
      <c r="K129" s="91">
        <v>0</v>
      </c>
      <c r="L129" s="91">
        <v>0</v>
      </c>
      <c r="M129" s="91">
        <v>0</v>
      </c>
      <c r="N129" s="91">
        <v>0</v>
      </c>
      <c r="O129" s="91">
        <v>2</v>
      </c>
      <c r="P129" s="91">
        <v>0.5714285714285714</v>
      </c>
      <c r="Q129" s="92">
        <v>0.8</v>
      </c>
      <c r="R129" s="78"/>
      <c r="AK129" s="71" t="s">
        <v>62</v>
      </c>
      <c r="AL129" s="72">
        <v>4</v>
      </c>
      <c r="AM129" s="72">
        <v>10</v>
      </c>
      <c r="AN129" s="72">
        <v>7</v>
      </c>
      <c r="AO129" s="72">
        <v>1</v>
      </c>
      <c r="AP129" s="72">
        <v>4</v>
      </c>
      <c r="AQ129" s="72">
        <v>0</v>
      </c>
      <c r="AR129" s="72">
        <v>0</v>
      </c>
      <c r="AS129" s="72">
        <v>3</v>
      </c>
      <c r="AT129" s="72">
        <v>0</v>
      </c>
      <c r="AU129" s="72">
        <v>0</v>
      </c>
      <c r="AV129" s="72">
        <v>0</v>
      </c>
      <c r="AW129" s="72">
        <v>0</v>
      </c>
      <c r="AX129" s="72">
        <v>0</v>
      </c>
      <c r="AY129" s="72">
        <v>0</v>
      </c>
      <c r="AZ129" s="72">
        <v>0.14285714285714285</v>
      </c>
      <c r="BA129" s="73">
        <v>0.4</v>
      </c>
      <c r="BC129" s="89" t="s">
        <v>99</v>
      </c>
      <c r="BD129" s="91">
        <v>5</v>
      </c>
      <c r="BE129" s="91">
        <v>13</v>
      </c>
      <c r="BF129" s="91">
        <v>7</v>
      </c>
      <c r="BG129" s="91">
        <v>3</v>
      </c>
      <c r="BH129" s="91">
        <v>4</v>
      </c>
      <c r="BI129" s="91">
        <v>1</v>
      </c>
      <c r="BJ129" s="91">
        <v>1</v>
      </c>
      <c r="BK129" s="91">
        <v>5</v>
      </c>
      <c r="BL129" s="91">
        <v>0</v>
      </c>
      <c r="BM129" s="91">
        <v>0</v>
      </c>
      <c r="BN129" s="91">
        <v>0</v>
      </c>
      <c r="BO129" s="91">
        <v>0</v>
      </c>
      <c r="BP129" s="91">
        <v>0</v>
      </c>
      <c r="BQ129" s="91">
        <v>0</v>
      </c>
      <c r="BR129" s="91">
        <v>0.42857142857142855</v>
      </c>
      <c r="BS129" s="122">
        <v>0.69230769230769229</v>
      </c>
    </row>
    <row r="130" spans="1:89" ht="19.5" thickBot="1">
      <c r="A130" s="123" t="s">
        <v>85</v>
      </c>
      <c r="B130" s="96">
        <v>4</v>
      </c>
      <c r="C130" s="96">
        <v>11</v>
      </c>
      <c r="D130" s="96">
        <v>5</v>
      </c>
      <c r="E130" s="96">
        <v>3</v>
      </c>
      <c r="F130" s="96">
        <v>5</v>
      </c>
      <c r="G130" s="96">
        <v>3</v>
      </c>
      <c r="H130" s="96">
        <v>0</v>
      </c>
      <c r="I130" s="96">
        <v>2</v>
      </c>
      <c r="J130" s="96">
        <v>4</v>
      </c>
      <c r="K130" s="96">
        <v>0</v>
      </c>
      <c r="L130" s="96">
        <v>0</v>
      </c>
      <c r="M130" s="96">
        <v>0</v>
      </c>
      <c r="N130" s="96">
        <v>0</v>
      </c>
      <c r="O130" s="96">
        <v>3</v>
      </c>
      <c r="P130" s="96">
        <v>0.6</v>
      </c>
      <c r="Q130" s="97">
        <v>0.81818181818181823</v>
      </c>
      <c r="R130" s="78"/>
      <c r="AK130" s="123" t="s">
        <v>66</v>
      </c>
      <c r="AL130" s="96">
        <v>4</v>
      </c>
      <c r="AM130" s="96">
        <v>10</v>
      </c>
      <c r="AN130" s="96">
        <v>9</v>
      </c>
      <c r="AO130" s="96">
        <v>3</v>
      </c>
      <c r="AP130" s="96">
        <v>1</v>
      </c>
      <c r="AQ130" s="96">
        <v>2</v>
      </c>
      <c r="AR130" s="96">
        <v>0</v>
      </c>
      <c r="AS130" s="96">
        <v>1</v>
      </c>
      <c r="AT130" s="96">
        <v>0</v>
      </c>
      <c r="AU130" s="96">
        <v>1</v>
      </c>
      <c r="AV130" s="96">
        <v>0</v>
      </c>
      <c r="AW130" s="96">
        <v>0</v>
      </c>
      <c r="AX130" s="96">
        <v>0</v>
      </c>
      <c r="AY130" s="96">
        <v>1</v>
      </c>
      <c r="AZ130" s="96">
        <v>0.33333333333333331</v>
      </c>
      <c r="BA130" s="97">
        <v>0.4</v>
      </c>
      <c r="BC130" s="123" t="s">
        <v>100</v>
      </c>
      <c r="BD130" s="96">
        <v>5</v>
      </c>
      <c r="BE130" s="96">
        <v>13</v>
      </c>
      <c r="BF130" s="96">
        <v>11</v>
      </c>
      <c r="BG130" s="96">
        <v>4</v>
      </c>
      <c r="BH130" s="96">
        <v>3</v>
      </c>
      <c r="BI130" s="96">
        <v>2</v>
      </c>
      <c r="BJ130" s="96">
        <v>1</v>
      </c>
      <c r="BK130" s="96">
        <v>1</v>
      </c>
      <c r="BL130" s="96">
        <v>0</v>
      </c>
      <c r="BM130" s="96">
        <v>0</v>
      </c>
      <c r="BN130" s="96">
        <v>0</v>
      </c>
      <c r="BO130" s="96">
        <v>0</v>
      </c>
      <c r="BP130" s="96">
        <v>0</v>
      </c>
      <c r="BQ130" s="96">
        <v>1</v>
      </c>
      <c r="BR130" s="96">
        <v>0.36363636363636365</v>
      </c>
      <c r="BS130" s="102">
        <v>0.46153846153846156</v>
      </c>
    </row>
    <row r="131" spans="1:89" ht="19.5" thickBot="1">
      <c r="R131" s="78"/>
      <c r="BU131" s="78"/>
      <c r="BV131" s="78" t="s">
        <v>243</v>
      </c>
      <c r="BW131" s="78"/>
      <c r="BX131" s="78"/>
      <c r="BY131" s="78"/>
      <c r="BZ131" s="78"/>
      <c r="CA131" s="78"/>
      <c r="CB131" s="78"/>
      <c r="CC131" s="78"/>
      <c r="CD131" s="78"/>
      <c r="CE131" s="78"/>
      <c r="CF131" s="78"/>
      <c r="CG131" s="78"/>
      <c r="CH131" s="78"/>
      <c r="CI131" s="78"/>
      <c r="CJ131" s="78"/>
      <c r="CK131" s="78"/>
    </row>
    <row r="132" spans="1:89" ht="19.5" thickBot="1">
      <c r="A132" s="132" t="s">
        <v>264</v>
      </c>
      <c r="B132" s="78" t="s">
        <v>243</v>
      </c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BU132" s="124" t="s">
        <v>1</v>
      </c>
      <c r="BV132" s="125" t="s">
        <v>217</v>
      </c>
      <c r="BW132" s="125" t="s">
        <v>3</v>
      </c>
      <c r="BX132" s="125" t="s">
        <v>4</v>
      </c>
      <c r="BY132" s="125" t="s">
        <v>15</v>
      </c>
      <c r="BZ132" s="125" t="s">
        <v>6</v>
      </c>
      <c r="CA132" s="125" t="s">
        <v>5</v>
      </c>
      <c r="CB132" s="125" t="s">
        <v>12</v>
      </c>
      <c r="CC132" s="125" t="s">
        <v>7</v>
      </c>
      <c r="CD132" s="125" t="s">
        <v>8</v>
      </c>
      <c r="CE132" s="125" t="s">
        <v>68</v>
      </c>
      <c r="CF132" s="125" t="s">
        <v>9</v>
      </c>
      <c r="CG132" s="125" t="s">
        <v>10</v>
      </c>
      <c r="CH132" s="125" t="s">
        <v>11</v>
      </c>
      <c r="CI132" s="125" t="s">
        <v>20</v>
      </c>
      <c r="CJ132" s="125" t="s">
        <v>13</v>
      </c>
      <c r="CK132" s="126" t="s">
        <v>14</v>
      </c>
    </row>
    <row r="133" spans="1:89" ht="19.5" thickBot="1">
      <c r="A133" s="124" t="s">
        <v>1</v>
      </c>
      <c r="B133" s="125" t="s">
        <v>217</v>
      </c>
      <c r="C133" s="125" t="s">
        <v>3</v>
      </c>
      <c r="D133" s="125" t="s">
        <v>4</v>
      </c>
      <c r="E133" s="125" t="s">
        <v>15</v>
      </c>
      <c r="F133" s="125" t="s">
        <v>6</v>
      </c>
      <c r="G133" s="125" t="s">
        <v>5</v>
      </c>
      <c r="H133" s="125" t="s">
        <v>12</v>
      </c>
      <c r="I133" s="125" t="s">
        <v>7</v>
      </c>
      <c r="J133" s="125" t="s">
        <v>8</v>
      </c>
      <c r="K133" s="125" t="s">
        <v>68</v>
      </c>
      <c r="L133" s="125" t="s">
        <v>9</v>
      </c>
      <c r="M133" s="125" t="s">
        <v>10</v>
      </c>
      <c r="N133" s="125" t="s">
        <v>11</v>
      </c>
      <c r="O133" s="125" t="s">
        <v>20</v>
      </c>
      <c r="P133" s="125" t="s">
        <v>13</v>
      </c>
      <c r="Q133" s="126" t="s">
        <v>14</v>
      </c>
      <c r="R133" s="78"/>
      <c r="BU133" s="105" t="s">
        <v>104</v>
      </c>
      <c r="BV133" s="98">
        <v>5</v>
      </c>
      <c r="BW133" s="98">
        <v>14</v>
      </c>
      <c r="BX133" s="98">
        <v>13</v>
      </c>
      <c r="BY133" s="98">
        <v>6</v>
      </c>
      <c r="BZ133" s="98">
        <v>4</v>
      </c>
      <c r="CA133" s="98">
        <v>4</v>
      </c>
      <c r="CB133" s="98">
        <v>0</v>
      </c>
      <c r="CC133" s="98">
        <v>1</v>
      </c>
      <c r="CD133" s="98">
        <v>0</v>
      </c>
      <c r="CE133" s="98">
        <v>0</v>
      </c>
      <c r="CF133" s="98">
        <v>1</v>
      </c>
      <c r="CG133" s="98">
        <v>0</v>
      </c>
      <c r="CH133" s="98">
        <v>0</v>
      </c>
      <c r="CI133" s="98">
        <v>2</v>
      </c>
      <c r="CJ133" s="131">
        <v>0.46153846153846156</v>
      </c>
      <c r="CK133" s="127">
        <v>0.5</v>
      </c>
    </row>
    <row r="134" spans="1:89" ht="19.5" thickBot="1">
      <c r="A134" s="105" t="s">
        <v>18</v>
      </c>
      <c r="B134" s="98">
        <v>6</v>
      </c>
      <c r="C134" s="98">
        <v>20</v>
      </c>
      <c r="D134" s="98">
        <v>11</v>
      </c>
      <c r="E134" s="133">
        <v>6</v>
      </c>
      <c r="F134" s="134">
        <v>13</v>
      </c>
      <c r="G134" s="134">
        <v>12</v>
      </c>
      <c r="H134" s="104">
        <v>0</v>
      </c>
      <c r="I134" s="98">
        <v>8</v>
      </c>
      <c r="J134" s="98">
        <v>1</v>
      </c>
      <c r="K134" s="133">
        <v>1</v>
      </c>
      <c r="L134" s="134">
        <v>3</v>
      </c>
      <c r="M134" s="104">
        <v>0</v>
      </c>
      <c r="N134" s="98">
        <v>2</v>
      </c>
      <c r="O134" s="77">
        <v>2</v>
      </c>
      <c r="P134" s="98">
        <v>0.54545454545454541</v>
      </c>
      <c r="Q134" s="127">
        <v>0.75</v>
      </c>
      <c r="R134" s="78"/>
      <c r="BU134" s="89" t="s">
        <v>107</v>
      </c>
      <c r="BV134" s="91">
        <v>5</v>
      </c>
      <c r="BW134" s="91">
        <v>14</v>
      </c>
      <c r="BX134" s="91">
        <v>13</v>
      </c>
      <c r="BY134" s="91">
        <v>9</v>
      </c>
      <c r="BZ134" s="91">
        <v>7</v>
      </c>
      <c r="CA134" s="91">
        <v>4</v>
      </c>
      <c r="CB134" s="91">
        <v>0</v>
      </c>
      <c r="CC134" s="91">
        <v>1</v>
      </c>
      <c r="CD134" s="91">
        <v>0</v>
      </c>
      <c r="CE134" s="91">
        <v>0</v>
      </c>
      <c r="CF134" s="91">
        <v>2</v>
      </c>
      <c r="CG134" s="91">
        <v>1</v>
      </c>
      <c r="CH134" s="91">
        <v>1</v>
      </c>
      <c r="CI134" s="91">
        <v>3</v>
      </c>
      <c r="CJ134" s="107">
        <v>0.69230769230769229</v>
      </c>
      <c r="CK134" s="122">
        <v>0.7142857142857143</v>
      </c>
    </row>
    <row r="135" spans="1:89" ht="19.5" thickBot="1">
      <c r="A135" s="89" t="s">
        <v>21</v>
      </c>
      <c r="B135" s="91">
        <v>6</v>
      </c>
      <c r="C135" s="91">
        <v>20</v>
      </c>
      <c r="D135" s="91">
        <v>14</v>
      </c>
      <c r="E135" s="91">
        <v>8</v>
      </c>
      <c r="F135" s="98">
        <v>12</v>
      </c>
      <c r="G135" s="98">
        <v>5</v>
      </c>
      <c r="H135" s="91">
        <v>1</v>
      </c>
      <c r="I135" s="91">
        <v>3</v>
      </c>
      <c r="J135" s="91">
        <v>2</v>
      </c>
      <c r="K135" s="91">
        <v>1</v>
      </c>
      <c r="L135" s="98">
        <v>0</v>
      </c>
      <c r="M135" s="91">
        <v>0</v>
      </c>
      <c r="N135" s="135">
        <v>0</v>
      </c>
      <c r="O135" s="134">
        <v>4</v>
      </c>
      <c r="P135" s="136">
        <v>0.5714285714285714</v>
      </c>
      <c r="Q135" s="92">
        <v>0.7</v>
      </c>
      <c r="R135" s="78"/>
      <c r="BU135" s="89" t="s">
        <v>108</v>
      </c>
      <c r="BV135" s="91">
        <v>5</v>
      </c>
      <c r="BW135" s="91">
        <v>13</v>
      </c>
      <c r="BX135" s="91">
        <v>10</v>
      </c>
      <c r="BY135" s="91">
        <v>3</v>
      </c>
      <c r="BZ135" s="91">
        <v>1</v>
      </c>
      <c r="CA135" s="91">
        <v>0</v>
      </c>
      <c r="CB135" s="91">
        <v>0</v>
      </c>
      <c r="CC135" s="91">
        <v>2</v>
      </c>
      <c r="CD135" s="91">
        <v>1</v>
      </c>
      <c r="CE135" s="91">
        <v>0</v>
      </c>
      <c r="CF135" s="91">
        <v>0</v>
      </c>
      <c r="CG135" s="91">
        <v>0</v>
      </c>
      <c r="CH135" s="91">
        <v>0</v>
      </c>
      <c r="CI135" s="91">
        <v>0</v>
      </c>
      <c r="CJ135" s="107">
        <v>0.3</v>
      </c>
      <c r="CK135" s="122">
        <v>0.46153846153846156</v>
      </c>
    </row>
    <row r="136" spans="1:89">
      <c r="A136" s="89" t="s">
        <v>22</v>
      </c>
      <c r="B136" s="91">
        <v>6</v>
      </c>
      <c r="C136" s="91">
        <v>16</v>
      </c>
      <c r="D136" s="91">
        <v>9</v>
      </c>
      <c r="E136" s="91">
        <v>5</v>
      </c>
      <c r="F136" s="91">
        <v>9</v>
      </c>
      <c r="G136" s="91">
        <v>6</v>
      </c>
      <c r="H136" s="91">
        <v>0</v>
      </c>
      <c r="I136" s="91">
        <v>4</v>
      </c>
      <c r="J136" s="91">
        <v>3</v>
      </c>
      <c r="K136" s="91">
        <v>0</v>
      </c>
      <c r="L136" s="91">
        <v>1</v>
      </c>
      <c r="M136" s="91">
        <v>0</v>
      </c>
      <c r="N136" s="91">
        <v>0</v>
      </c>
      <c r="O136" s="98">
        <v>2</v>
      </c>
      <c r="P136" s="91">
        <v>0.55555555555555558</v>
      </c>
      <c r="Q136" s="122">
        <v>0.75</v>
      </c>
      <c r="R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U136" s="89" t="s">
        <v>109</v>
      </c>
      <c r="BV136" s="91">
        <v>4</v>
      </c>
      <c r="BW136" s="91">
        <v>10</v>
      </c>
      <c r="BX136" s="91">
        <v>7</v>
      </c>
      <c r="BY136" s="91">
        <v>1</v>
      </c>
      <c r="BZ136" s="91">
        <v>2</v>
      </c>
      <c r="CA136" s="91">
        <v>1</v>
      </c>
      <c r="CB136" s="91">
        <v>1</v>
      </c>
      <c r="CC136" s="91">
        <v>2</v>
      </c>
      <c r="CD136" s="91">
        <v>0</v>
      </c>
      <c r="CE136" s="91">
        <v>0</v>
      </c>
      <c r="CF136" s="91">
        <v>0</v>
      </c>
      <c r="CG136" s="91">
        <v>0</v>
      </c>
      <c r="CH136" s="91">
        <v>0</v>
      </c>
      <c r="CI136" s="91">
        <v>0</v>
      </c>
      <c r="CJ136" s="107">
        <v>0.14285714285714285</v>
      </c>
      <c r="CK136" s="122">
        <v>0.4</v>
      </c>
    </row>
    <row r="137" spans="1:89">
      <c r="A137" s="89" t="s">
        <v>23</v>
      </c>
      <c r="B137" s="91">
        <v>6</v>
      </c>
      <c r="C137" s="91">
        <v>20</v>
      </c>
      <c r="D137" s="91">
        <v>13</v>
      </c>
      <c r="E137" s="91">
        <v>6</v>
      </c>
      <c r="F137" s="91">
        <v>6</v>
      </c>
      <c r="G137" s="91">
        <v>9</v>
      </c>
      <c r="H137" s="91">
        <v>1</v>
      </c>
      <c r="I137" s="91">
        <v>6</v>
      </c>
      <c r="J137" s="91">
        <v>1</v>
      </c>
      <c r="K137" s="91">
        <v>0</v>
      </c>
      <c r="L137" s="91">
        <v>0</v>
      </c>
      <c r="M137" s="91">
        <v>0</v>
      </c>
      <c r="N137" s="91">
        <v>1</v>
      </c>
      <c r="O137" s="91">
        <v>0</v>
      </c>
      <c r="P137" s="91">
        <v>0.46153846153846156</v>
      </c>
      <c r="Q137" s="122">
        <v>0.7</v>
      </c>
      <c r="R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U137" s="89" t="s">
        <v>110</v>
      </c>
      <c r="BV137" s="91">
        <v>5</v>
      </c>
      <c r="BW137" s="91">
        <v>12</v>
      </c>
      <c r="BX137" s="91">
        <v>9</v>
      </c>
      <c r="BY137" s="91">
        <v>5</v>
      </c>
      <c r="BZ137" s="91">
        <v>6</v>
      </c>
      <c r="CA137" s="91">
        <v>3</v>
      </c>
      <c r="CB137" s="91">
        <v>0</v>
      </c>
      <c r="CC137" s="91">
        <v>3</v>
      </c>
      <c r="CD137" s="91">
        <v>0</v>
      </c>
      <c r="CE137" s="91">
        <v>0</v>
      </c>
      <c r="CF137" s="91">
        <v>1</v>
      </c>
      <c r="CG137" s="91">
        <v>0</v>
      </c>
      <c r="CH137" s="91">
        <v>0</v>
      </c>
      <c r="CI137" s="91">
        <v>0</v>
      </c>
      <c r="CJ137" s="107">
        <v>0.55555555555555558</v>
      </c>
      <c r="CK137" s="122">
        <v>0.66666666666666663</v>
      </c>
    </row>
    <row r="138" spans="1:89">
      <c r="A138" s="89" t="s">
        <v>24</v>
      </c>
      <c r="B138" s="91">
        <v>6</v>
      </c>
      <c r="C138" s="91">
        <v>13</v>
      </c>
      <c r="D138" s="91">
        <v>11</v>
      </c>
      <c r="E138" s="91">
        <v>4</v>
      </c>
      <c r="F138" s="91">
        <v>5</v>
      </c>
      <c r="G138" s="91">
        <v>5</v>
      </c>
      <c r="H138" s="91">
        <v>0</v>
      </c>
      <c r="I138" s="91">
        <v>1</v>
      </c>
      <c r="J138" s="91">
        <v>1</v>
      </c>
      <c r="K138" s="91">
        <v>0</v>
      </c>
      <c r="L138" s="91">
        <v>0</v>
      </c>
      <c r="M138" s="91">
        <v>0</v>
      </c>
      <c r="N138" s="91">
        <v>0</v>
      </c>
      <c r="O138" s="91">
        <v>0</v>
      </c>
      <c r="P138" s="91">
        <v>0.36363636363636365</v>
      </c>
      <c r="Q138" s="122">
        <v>0.46153846153846156</v>
      </c>
      <c r="R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U138" s="89" t="s">
        <v>111</v>
      </c>
      <c r="BV138" s="91">
        <v>5</v>
      </c>
      <c r="BW138" s="91">
        <v>10</v>
      </c>
      <c r="BX138" s="91">
        <v>9</v>
      </c>
      <c r="BY138" s="91">
        <v>5</v>
      </c>
      <c r="BZ138" s="91">
        <v>2</v>
      </c>
      <c r="CA138" s="91">
        <v>5</v>
      </c>
      <c r="CB138" s="91">
        <v>0</v>
      </c>
      <c r="CC138" s="91">
        <v>1</v>
      </c>
      <c r="CD138" s="91">
        <v>0</v>
      </c>
      <c r="CE138" s="91">
        <v>1</v>
      </c>
      <c r="CF138" s="91">
        <v>0</v>
      </c>
      <c r="CG138" s="91">
        <v>0</v>
      </c>
      <c r="CH138" s="91">
        <v>1</v>
      </c>
      <c r="CI138" s="91">
        <v>2</v>
      </c>
      <c r="CJ138" s="107">
        <v>0.55555555555555558</v>
      </c>
      <c r="CK138" s="122">
        <v>0.6</v>
      </c>
    </row>
    <row r="139" spans="1:89" ht="19.5" thickBot="1">
      <c r="A139" s="89" t="s">
        <v>25</v>
      </c>
      <c r="B139" s="91">
        <v>5</v>
      </c>
      <c r="C139" s="91">
        <v>15</v>
      </c>
      <c r="D139" s="91">
        <v>11</v>
      </c>
      <c r="E139" s="91">
        <v>2</v>
      </c>
      <c r="F139" s="91">
        <v>2</v>
      </c>
      <c r="G139" s="91">
        <v>4</v>
      </c>
      <c r="H139" s="68">
        <v>1</v>
      </c>
      <c r="I139" s="91">
        <v>3</v>
      </c>
      <c r="J139" s="91">
        <v>0</v>
      </c>
      <c r="K139" s="91">
        <v>0</v>
      </c>
      <c r="L139" s="91">
        <v>0</v>
      </c>
      <c r="M139" s="91">
        <v>0</v>
      </c>
      <c r="N139" s="91">
        <v>1</v>
      </c>
      <c r="O139" s="91">
        <v>2</v>
      </c>
      <c r="P139" s="107">
        <v>0.18181818181818182</v>
      </c>
      <c r="Q139" s="92">
        <v>0.4</v>
      </c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U139" s="123" t="s">
        <v>145</v>
      </c>
      <c r="BV139" s="96">
        <v>5</v>
      </c>
      <c r="BW139" s="96">
        <v>13</v>
      </c>
      <c r="BX139" s="96">
        <v>9</v>
      </c>
      <c r="BY139" s="96">
        <v>4</v>
      </c>
      <c r="BZ139" s="96">
        <v>5</v>
      </c>
      <c r="CA139" s="96">
        <v>3</v>
      </c>
      <c r="CB139" s="96">
        <v>1</v>
      </c>
      <c r="CC139" s="96">
        <v>3</v>
      </c>
      <c r="CD139" s="96">
        <v>0</v>
      </c>
      <c r="CE139" s="96">
        <v>0</v>
      </c>
      <c r="CF139" s="96">
        <v>0</v>
      </c>
      <c r="CG139" s="96">
        <v>0</v>
      </c>
      <c r="CH139" s="96">
        <v>0</v>
      </c>
      <c r="CI139" s="96">
        <v>1</v>
      </c>
      <c r="CJ139" s="101">
        <v>0.44444444444444442</v>
      </c>
      <c r="CK139" s="102">
        <v>0.61538461538461542</v>
      </c>
    </row>
    <row r="140" spans="1:89" ht="19.5" thickBot="1">
      <c r="A140" s="89" t="s">
        <v>83</v>
      </c>
      <c r="B140" s="90">
        <v>5</v>
      </c>
      <c r="C140" s="91">
        <v>15</v>
      </c>
      <c r="D140" s="91">
        <v>7</v>
      </c>
      <c r="E140" s="91">
        <v>4</v>
      </c>
      <c r="F140" s="91">
        <v>6</v>
      </c>
      <c r="G140" s="135">
        <v>3</v>
      </c>
      <c r="H140" s="134">
        <v>3</v>
      </c>
      <c r="I140" s="136">
        <v>4</v>
      </c>
      <c r="J140" s="68">
        <v>1</v>
      </c>
      <c r="K140" s="91">
        <v>0</v>
      </c>
      <c r="L140" s="91">
        <v>0</v>
      </c>
      <c r="M140" s="91">
        <v>0</v>
      </c>
      <c r="N140" s="91">
        <v>0</v>
      </c>
      <c r="O140" s="91">
        <v>2</v>
      </c>
      <c r="P140" s="91">
        <v>0.5714285714285714</v>
      </c>
      <c r="Q140" s="137">
        <v>0.8</v>
      </c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</row>
    <row r="141" spans="1:89" ht="19.5" thickBot="1">
      <c r="A141" s="123" t="s">
        <v>85</v>
      </c>
      <c r="B141" s="96">
        <v>4</v>
      </c>
      <c r="C141" s="96">
        <v>11</v>
      </c>
      <c r="D141" s="96">
        <v>5</v>
      </c>
      <c r="E141" s="96">
        <v>3</v>
      </c>
      <c r="F141" s="96">
        <v>5</v>
      </c>
      <c r="G141" s="96">
        <v>3</v>
      </c>
      <c r="H141" s="85">
        <v>0</v>
      </c>
      <c r="I141" s="109">
        <v>2</v>
      </c>
      <c r="J141" s="134">
        <v>4</v>
      </c>
      <c r="K141" s="113">
        <v>0</v>
      </c>
      <c r="L141" s="96">
        <v>0</v>
      </c>
      <c r="M141" s="96">
        <v>0</v>
      </c>
      <c r="N141" s="96">
        <v>0</v>
      </c>
      <c r="O141" s="96">
        <v>3</v>
      </c>
      <c r="P141" s="109">
        <v>0.6</v>
      </c>
      <c r="Q141" s="134">
        <v>0.81818181818181823</v>
      </c>
      <c r="AJ141" s="78"/>
      <c r="AK141" s="78"/>
      <c r="AL141" s="78"/>
      <c r="AM141" s="78"/>
      <c r="AN141" s="78"/>
      <c r="AO141" s="78"/>
      <c r="AP141" s="81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</row>
    <row r="142" spans="1:89"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</row>
    <row r="143" spans="1:89" ht="19.5" thickBot="1">
      <c r="A143" s="81" t="s">
        <v>269</v>
      </c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AJ143" s="78"/>
      <c r="AK143" s="132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138"/>
      <c r="BA143" s="138"/>
      <c r="BB143" s="78"/>
    </row>
    <row r="144" spans="1:89" ht="19.5" thickBot="1">
      <c r="A144" s="119" t="s">
        <v>1</v>
      </c>
      <c r="B144" s="120" t="s">
        <v>217</v>
      </c>
      <c r="C144" s="120" t="s">
        <v>3</v>
      </c>
      <c r="D144" s="120" t="s">
        <v>4</v>
      </c>
      <c r="E144" s="120" t="s">
        <v>15</v>
      </c>
      <c r="F144" s="61" t="s">
        <v>6</v>
      </c>
      <c r="G144" s="61" t="s">
        <v>5</v>
      </c>
      <c r="H144" s="120" t="s">
        <v>12</v>
      </c>
      <c r="I144" s="61" t="s">
        <v>7</v>
      </c>
      <c r="J144" s="120" t="s">
        <v>8</v>
      </c>
      <c r="K144" s="120" t="s">
        <v>68</v>
      </c>
      <c r="L144" s="61" t="s">
        <v>9</v>
      </c>
      <c r="M144" s="120" t="s">
        <v>10</v>
      </c>
      <c r="N144" s="61" t="s">
        <v>11</v>
      </c>
      <c r="O144" s="120" t="s">
        <v>20</v>
      </c>
      <c r="P144" s="120" t="s">
        <v>13</v>
      </c>
      <c r="Q144" s="121" t="s">
        <v>14</v>
      </c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</row>
    <row r="145" spans="1:17">
      <c r="A145" s="71" t="s">
        <v>49</v>
      </c>
      <c r="B145" s="128">
        <v>4</v>
      </c>
      <c r="C145" s="72">
        <v>11</v>
      </c>
      <c r="D145" s="72">
        <v>8</v>
      </c>
      <c r="E145" s="72">
        <v>3</v>
      </c>
      <c r="F145" s="72">
        <v>4</v>
      </c>
      <c r="G145" s="72">
        <v>1</v>
      </c>
      <c r="H145" s="72">
        <v>0</v>
      </c>
      <c r="I145" s="72">
        <v>3</v>
      </c>
      <c r="J145" s="72">
        <v>0</v>
      </c>
      <c r="K145" s="72">
        <v>1</v>
      </c>
      <c r="L145" s="72">
        <v>0</v>
      </c>
      <c r="M145" s="72">
        <v>0</v>
      </c>
      <c r="N145" s="72">
        <v>0</v>
      </c>
      <c r="O145" s="72">
        <v>0</v>
      </c>
      <c r="P145" s="72">
        <v>0.375</v>
      </c>
      <c r="Q145" s="129">
        <v>0.54545454545454541</v>
      </c>
    </row>
    <row r="146" spans="1:17" ht="19.5" thickBot="1">
      <c r="A146" s="123" t="s">
        <v>50</v>
      </c>
      <c r="B146" s="111">
        <v>4</v>
      </c>
      <c r="C146" s="96">
        <v>11</v>
      </c>
      <c r="D146" s="96">
        <v>10</v>
      </c>
      <c r="E146" s="96">
        <v>3</v>
      </c>
      <c r="F146" s="96">
        <v>1</v>
      </c>
      <c r="G146" s="96">
        <v>2</v>
      </c>
      <c r="H146" s="96">
        <v>1</v>
      </c>
      <c r="I146" s="96">
        <v>0</v>
      </c>
      <c r="J146" s="96">
        <v>0</v>
      </c>
      <c r="K146" s="96">
        <v>0</v>
      </c>
      <c r="L146" s="96">
        <v>0</v>
      </c>
      <c r="M146" s="96">
        <v>1</v>
      </c>
      <c r="N146" s="96">
        <v>0</v>
      </c>
      <c r="O146" s="96">
        <v>0</v>
      </c>
      <c r="P146" s="96">
        <v>0.3</v>
      </c>
      <c r="Q146" s="102">
        <v>0.36363636363636365</v>
      </c>
    </row>
    <row r="148" spans="1:17" ht="19.5" thickBot="1">
      <c r="A148" s="81" t="s">
        <v>268</v>
      </c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1:17" ht="19.5" thickBot="1">
      <c r="A149" s="119" t="s">
        <v>1</v>
      </c>
      <c r="B149" s="120" t="s">
        <v>217</v>
      </c>
      <c r="C149" s="120" t="s">
        <v>3</v>
      </c>
      <c r="D149" s="120" t="s">
        <v>4</v>
      </c>
      <c r="E149" s="120" t="s">
        <v>15</v>
      </c>
      <c r="F149" s="61" t="s">
        <v>6</v>
      </c>
      <c r="G149" s="61" t="s">
        <v>5</v>
      </c>
      <c r="H149" s="120" t="s">
        <v>12</v>
      </c>
      <c r="I149" s="61" t="s">
        <v>7</v>
      </c>
      <c r="J149" s="120" t="s">
        <v>8</v>
      </c>
      <c r="K149" s="120" t="s">
        <v>68</v>
      </c>
      <c r="L149" s="61" t="s">
        <v>9</v>
      </c>
      <c r="M149" s="120" t="s">
        <v>10</v>
      </c>
      <c r="N149" s="61" t="s">
        <v>11</v>
      </c>
      <c r="O149" s="120" t="s">
        <v>20</v>
      </c>
      <c r="P149" s="120" t="s">
        <v>13</v>
      </c>
      <c r="Q149" s="121" t="s">
        <v>14</v>
      </c>
    </row>
    <row r="150" spans="1:17">
      <c r="A150" s="71" t="s">
        <v>62</v>
      </c>
      <c r="B150" s="72">
        <v>4</v>
      </c>
      <c r="C150" s="72">
        <v>10</v>
      </c>
      <c r="D150" s="72">
        <v>7</v>
      </c>
      <c r="E150" s="72">
        <v>1</v>
      </c>
      <c r="F150" s="72">
        <v>4</v>
      </c>
      <c r="G150" s="72">
        <v>0</v>
      </c>
      <c r="H150" s="72">
        <v>0</v>
      </c>
      <c r="I150" s="72">
        <v>3</v>
      </c>
      <c r="J150" s="72">
        <v>0</v>
      </c>
      <c r="K150" s="72">
        <v>0</v>
      </c>
      <c r="L150" s="72">
        <v>0</v>
      </c>
      <c r="M150" s="72">
        <v>0</v>
      </c>
      <c r="N150" s="72">
        <v>0</v>
      </c>
      <c r="O150" s="72">
        <v>0</v>
      </c>
      <c r="P150" s="72">
        <v>0.14285714285714285</v>
      </c>
      <c r="Q150" s="73">
        <v>0.4</v>
      </c>
    </row>
    <row r="151" spans="1:17" ht="19.5" thickBot="1">
      <c r="A151" s="123" t="s">
        <v>66</v>
      </c>
      <c r="B151" s="96">
        <v>4</v>
      </c>
      <c r="C151" s="96">
        <v>10</v>
      </c>
      <c r="D151" s="96">
        <v>9</v>
      </c>
      <c r="E151" s="96">
        <v>3</v>
      </c>
      <c r="F151" s="96">
        <v>1</v>
      </c>
      <c r="G151" s="96">
        <v>2</v>
      </c>
      <c r="H151" s="96">
        <v>0</v>
      </c>
      <c r="I151" s="96">
        <v>1</v>
      </c>
      <c r="J151" s="96">
        <v>0</v>
      </c>
      <c r="K151" s="96">
        <v>1</v>
      </c>
      <c r="L151" s="96">
        <v>0</v>
      </c>
      <c r="M151" s="96">
        <v>0</v>
      </c>
      <c r="N151" s="96">
        <v>0</v>
      </c>
      <c r="O151" s="96">
        <v>1</v>
      </c>
      <c r="P151" s="96">
        <v>0.33333333333333331</v>
      </c>
      <c r="Q151" s="97">
        <v>0.4</v>
      </c>
    </row>
    <row r="157" spans="1:17" ht="19.5" thickBot="1">
      <c r="A157" s="81" t="s">
        <v>267</v>
      </c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1:17" ht="19.5" thickBot="1">
      <c r="A158" s="60" t="s">
        <v>1</v>
      </c>
      <c r="B158" s="61" t="s">
        <v>217</v>
      </c>
      <c r="C158" s="61" t="s">
        <v>3</v>
      </c>
      <c r="D158" s="61" t="s">
        <v>4</v>
      </c>
      <c r="E158" s="61" t="s">
        <v>15</v>
      </c>
      <c r="F158" s="61" t="s">
        <v>6</v>
      </c>
      <c r="G158" s="61" t="s">
        <v>5</v>
      </c>
      <c r="H158" s="61" t="s">
        <v>12</v>
      </c>
      <c r="I158" s="61" t="s">
        <v>7</v>
      </c>
      <c r="J158" s="61" t="s">
        <v>8</v>
      </c>
      <c r="K158" s="61" t="s">
        <v>68</v>
      </c>
      <c r="L158" s="61" t="s">
        <v>9</v>
      </c>
      <c r="M158" s="61" t="s">
        <v>10</v>
      </c>
      <c r="N158" s="61" t="s">
        <v>11</v>
      </c>
      <c r="O158" s="61" t="s">
        <v>20</v>
      </c>
      <c r="P158" s="61" t="s">
        <v>13</v>
      </c>
      <c r="Q158" s="62" t="s">
        <v>14</v>
      </c>
    </row>
    <row r="159" spans="1:17" ht="19.5" thickBot="1">
      <c r="A159" s="71" t="s">
        <v>93</v>
      </c>
      <c r="B159" s="72">
        <v>5</v>
      </c>
      <c r="C159" s="72">
        <v>16</v>
      </c>
      <c r="D159" s="72">
        <v>12</v>
      </c>
      <c r="E159" s="72">
        <v>2</v>
      </c>
      <c r="F159" s="72">
        <v>3</v>
      </c>
      <c r="G159" s="139">
        <v>2</v>
      </c>
      <c r="H159" s="134">
        <v>3</v>
      </c>
      <c r="I159" s="140">
        <v>1</v>
      </c>
      <c r="J159" s="139">
        <v>0</v>
      </c>
      <c r="K159" s="134">
        <v>2</v>
      </c>
      <c r="L159" s="140">
        <v>0</v>
      </c>
      <c r="M159" s="72">
        <v>0</v>
      </c>
      <c r="N159" s="72">
        <v>0</v>
      </c>
      <c r="O159" s="72">
        <v>0</v>
      </c>
      <c r="P159" s="72">
        <v>0.16666666666666666</v>
      </c>
      <c r="Q159" s="73">
        <v>0.375</v>
      </c>
    </row>
    <row r="160" spans="1:17">
      <c r="A160" s="89" t="s">
        <v>95</v>
      </c>
      <c r="B160" s="91">
        <v>5</v>
      </c>
      <c r="C160" s="91">
        <v>16</v>
      </c>
      <c r="D160" s="91">
        <v>14</v>
      </c>
      <c r="E160" s="91">
        <v>8</v>
      </c>
      <c r="F160" s="68">
        <v>6</v>
      </c>
      <c r="G160" s="91">
        <v>4</v>
      </c>
      <c r="H160" s="98">
        <v>0</v>
      </c>
      <c r="I160" s="91">
        <v>2</v>
      </c>
      <c r="J160" s="91">
        <v>0</v>
      </c>
      <c r="K160" s="98">
        <v>0</v>
      </c>
      <c r="L160" s="91">
        <v>1</v>
      </c>
      <c r="M160" s="91">
        <v>1</v>
      </c>
      <c r="N160" s="91">
        <v>0</v>
      </c>
      <c r="O160" s="91">
        <v>1</v>
      </c>
      <c r="P160" s="91">
        <v>0.5714285714285714</v>
      </c>
      <c r="Q160" s="92">
        <v>0.625</v>
      </c>
    </row>
    <row r="161" spans="1:17">
      <c r="A161" s="89" t="s">
        <v>96</v>
      </c>
      <c r="B161" s="91">
        <v>5</v>
      </c>
      <c r="C161" s="91">
        <v>16</v>
      </c>
      <c r="D161" s="91">
        <v>13</v>
      </c>
      <c r="E161" s="135">
        <v>7</v>
      </c>
      <c r="F161" s="91">
        <v>7</v>
      </c>
      <c r="G161" s="136">
        <v>7</v>
      </c>
      <c r="H161" s="91">
        <v>1</v>
      </c>
      <c r="I161" s="91">
        <v>1</v>
      </c>
      <c r="J161" s="91">
        <v>1</v>
      </c>
      <c r="K161" s="91">
        <v>0</v>
      </c>
      <c r="L161" s="91">
        <v>1</v>
      </c>
      <c r="M161" s="91">
        <v>0</v>
      </c>
      <c r="N161" s="91">
        <v>0</v>
      </c>
      <c r="O161" s="91">
        <v>2</v>
      </c>
      <c r="P161" s="91">
        <v>0.53846153846153844</v>
      </c>
      <c r="Q161" s="92">
        <v>0.625</v>
      </c>
    </row>
    <row r="162" spans="1:17">
      <c r="A162" s="89" t="s">
        <v>97</v>
      </c>
      <c r="B162" s="91">
        <v>5</v>
      </c>
      <c r="C162" s="91">
        <v>15</v>
      </c>
      <c r="D162" s="91">
        <v>11</v>
      </c>
      <c r="E162" s="91">
        <v>5</v>
      </c>
      <c r="F162" s="98">
        <v>5</v>
      </c>
      <c r="G162" s="91">
        <v>8</v>
      </c>
      <c r="H162" s="91">
        <v>1</v>
      </c>
      <c r="I162" s="91">
        <v>3</v>
      </c>
      <c r="J162" s="91">
        <v>0</v>
      </c>
      <c r="K162" s="91">
        <v>0</v>
      </c>
      <c r="L162" s="91">
        <v>1</v>
      </c>
      <c r="M162" s="91">
        <v>1</v>
      </c>
      <c r="N162" s="91">
        <v>0</v>
      </c>
      <c r="O162" s="91">
        <v>2</v>
      </c>
      <c r="P162" s="91">
        <v>0.45454545454545453</v>
      </c>
      <c r="Q162" s="92">
        <v>0.6</v>
      </c>
    </row>
    <row r="163" spans="1:17">
      <c r="A163" s="89" t="s">
        <v>98</v>
      </c>
      <c r="B163" s="91">
        <v>5</v>
      </c>
      <c r="C163" s="91">
        <v>15</v>
      </c>
      <c r="D163" s="91">
        <v>11</v>
      </c>
      <c r="E163" s="91">
        <v>6</v>
      </c>
      <c r="F163" s="91">
        <v>6</v>
      </c>
      <c r="G163" s="91">
        <v>3</v>
      </c>
      <c r="H163" s="91">
        <v>0</v>
      </c>
      <c r="I163" s="91">
        <v>4</v>
      </c>
      <c r="J163" s="91">
        <v>0</v>
      </c>
      <c r="K163" s="91">
        <v>0</v>
      </c>
      <c r="L163" s="91">
        <v>0</v>
      </c>
      <c r="M163" s="91">
        <v>0</v>
      </c>
      <c r="N163" s="91">
        <v>0</v>
      </c>
      <c r="O163" s="91">
        <v>2</v>
      </c>
      <c r="P163" s="91">
        <v>0.54545454545454541</v>
      </c>
      <c r="Q163" s="122">
        <v>0.66666666666666663</v>
      </c>
    </row>
    <row r="164" spans="1:17">
      <c r="A164" s="89" t="s">
        <v>99</v>
      </c>
      <c r="B164" s="91">
        <v>5</v>
      </c>
      <c r="C164" s="91">
        <v>13</v>
      </c>
      <c r="D164" s="91">
        <v>7</v>
      </c>
      <c r="E164" s="91">
        <v>3</v>
      </c>
      <c r="F164" s="91">
        <v>4</v>
      </c>
      <c r="G164" s="91">
        <v>1</v>
      </c>
      <c r="H164" s="91">
        <v>1</v>
      </c>
      <c r="I164" s="91">
        <v>5</v>
      </c>
      <c r="J164" s="91">
        <v>0</v>
      </c>
      <c r="K164" s="91">
        <v>0</v>
      </c>
      <c r="L164" s="91">
        <v>0</v>
      </c>
      <c r="M164" s="91">
        <v>0</v>
      </c>
      <c r="N164" s="91">
        <v>0</v>
      </c>
      <c r="O164" s="91">
        <v>0</v>
      </c>
      <c r="P164" s="91">
        <v>0.42857142857142855</v>
      </c>
      <c r="Q164" s="122">
        <v>0.69230769230769229</v>
      </c>
    </row>
    <row r="165" spans="1:17" ht="19.5" thickBot="1">
      <c r="A165" s="123" t="s">
        <v>100</v>
      </c>
      <c r="B165" s="96">
        <v>5</v>
      </c>
      <c r="C165" s="96">
        <v>13</v>
      </c>
      <c r="D165" s="96">
        <v>11</v>
      </c>
      <c r="E165" s="96">
        <v>4</v>
      </c>
      <c r="F165" s="96">
        <v>3</v>
      </c>
      <c r="G165" s="96">
        <v>2</v>
      </c>
      <c r="H165" s="96">
        <v>1</v>
      </c>
      <c r="I165" s="96">
        <v>1</v>
      </c>
      <c r="J165" s="96">
        <v>0</v>
      </c>
      <c r="K165" s="96">
        <v>0</v>
      </c>
      <c r="L165" s="96">
        <v>0</v>
      </c>
      <c r="M165" s="96">
        <v>0</v>
      </c>
      <c r="N165" s="96">
        <v>0</v>
      </c>
      <c r="O165" s="96">
        <v>1</v>
      </c>
      <c r="P165" s="96">
        <v>0.36363636363636365</v>
      </c>
      <c r="Q165" s="102">
        <v>0.46153846153846156</v>
      </c>
    </row>
    <row r="167" spans="1:17" ht="19.5" thickBot="1">
      <c r="A167" s="81" t="s">
        <v>266</v>
      </c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1:17" ht="19.5" thickBot="1">
      <c r="A168" s="124" t="s">
        <v>1</v>
      </c>
      <c r="B168" s="125" t="s">
        <v>217</v>
      </c>
      <c r="C168" s="125" t="s">
        <v>3</v>
      </c>
      <c r="D168" s="125" t="s">
        <v>4</v>
      </c>
      <c r="E168" s="125" t="s">
        <v>15</v>
      </c>
      <c r="F168" s="125" t="s">
        <v>6</v>
      </c>
      <c r="G168" s="125" t="s">
        <v>5</v>
      </c>
      <c r="H168" s="125" t="s">
        <v>12</v>
      </c>
      <c r="I168" s="125" t="s">
        <v>7</v>
      </c>
      <c r="J168" s="125" t="s">
        <v>8</v>
      </c>
      <c r="K168" s="125" t="s">
        <v>68</v>
      </c>
      <c r="L168" s="125" t="s">
        <v>9</v>
      </c>
      <c r="M168" s="125" t="s">
        <v>10</v>
      </c>
      <c r="N168" s="125" t="s">
        <v>11</v>
      </c>
      <c r="O168" s="125" t="s">
        <v>20</v>
      </c>
      <c r="P168" s="125" t="s">
        <v>13</v>
      </c>
      <c r="Q168" s="126" t="s">
        <v>14</v>
      </c>
    </row>
    <row r="169" spans="1:17" ht="19.5" thickBot="1">
      <c r="A169" s="105" t="s">
        <v>104</v>
      </c>
      <c r="B169" s="98">
        <v>5</v>
      </c>
      <c r="C169" s="98">
        <v>14</v>
      </c>
      <c r="D169" s="98">
        <v>13</v>
      </c>
      <c r="E169" s="77">
        <v>6</v>
      </c>
      <c r="F169" s="77">
        <v>4</v>
      </c>
      <c r="G169" s="98">
        <v>4</v>
      </c>
      <c r="H169" s="98">
        <v>0</v>
      </c>
      <c r="I169" s="98">
        <v>1</v>
      </c>
      <c r="J169" s="98">
        <v>0</v>
      </c>
      <c r="K169" s="98">
        <v>0</v>
      </c>
      <c r="L169" s="98">
        <v>1</v>
      </c>
      <c r="M169" s="98">
        <v>0</v>
      </c>
      <c r="N169" s="98">
        <v>0</v>
      </c>
      <c r="O169" s="98">
        <v>2</v>
      </c>
      <c r="P169" s="141">
        <v>0.46153846153846156</v>
      </c>
      <c r="Q169" s="127">
        <v>0.5</v>
      </c>
    </row>
    <row r="170" spans="1:17" ht="19.5" thickBot="1">
      <c r="A170" s="89" t="s">
        <v>107</v>
      </c>
      <c r="B170" s="91">
        <v>5</v>
      </c>
      <c r="C170" s="91">
        <v>14</v>
      </c>
      <c r="D170" s="135">
        <v>13</v>
      </c>
      <c r="E170" s="134">
        <v>9</v>
      </c>
      <c r="F170" s="136">
        <v>7</v>
      </c>
      <c r="G170" s="136">
        <v>4</v>
      </c>
      <c r="H170" s="91">
        <v>0</v>
      </c>
      <c r="I170" s="91">
        <v>1</v>
      </c>
      <c r="J170" s="91">
        <v>0</v>
      </c>
      <c r="K170" s="91">
        <v>0</v>
      </c>
      <c r="L170" s="91">
        <v>2</v>
      </c>
      <c r="M170" s="91">
        <v>1</v>
      </c>
      <c r="N170" s="91">
        <v>1</v>
      </c>
      <c r="O170" s="135">
        <v>3</v>
      </c>
      <c r="P170" s="142">
        <v>0.69230769230769229</v>
      </c>
      <c r="Q170" s="143">
        <v>0.7142857142857143</v>
      </c>
    </row>
    <row r="171" spans="1:17">
      <c r="A171" s="89" t="s">
        <v>108</v>
      </c>
      <c r="B171" s="91">
        <v>5</v>
      </c>
      <c r="C171" s="91">
        <v>13</v>
      </c>
      <c r="D171" s="91">
        <v>10</v>
      </c>
      <c r="E171" s="98">
        <v>3</v>
      </c>
      <c r="F171" s="98">
        <v>1</v>
      </c>
      <c r="G171" s="91">
        <v>0</v>
      </c>
      <c r="H171" s="91">
        <v>0</v>
      </c>
      <c r="I171" s="91">
        <v>2</v>
      </c>
      <c r="J171" s="91">
        <v>1</v>
      </c>
      <c r="K171" s="91">
        <v>0</v>
      </c>
      <c r="L171" s="91">
        <v>0</v>
      </c>
      <c r="M171" s="91">
        <v>0</v>
      </c>
      <c r="N171" s="91">
        <v>0</v>
      </c>
      <c r="O171" s="91">
        <v>0</v>
      </c>
      <c r="P171" s="131">
        <v>0.3</v>
      </c>
      <c r="Q171" s="122">
        <v>0.46153846153846156</v>
      </c>
    </row>
    <row r="172" spans="1:17">
      <c r="A172" s="89" t="s">
        <v>109</v>
      </c>
      <c r="B172" s="91">
        <v>4</v>
      </c>
      <c r="C172" s="91">
        <v>10</v>
      </c>
      <c r="D172" s="91">
        <v>7</v>
      </c>
      <c r="E172" s="91">
        <v>1</v>
      </c>
      <c r="F172" s="91">
        <v>2</v>
      </c>
      <c r="G172" s="91">
        <v>1</v>
      </c>
      <c r="H172" s="91">
        <v>1</v>
      </c>
      <c r="I172" s="91">
        <v>2</v>
      </c>
      <c r="J172" s="91">
        <v>0</v>
      </c>
      <c r="K172" s="91">
        <v>0</v>
      </c>
      <c r="L172" s="91">
        <v>0</v>
      </c>
      <c r="M172" s="91">
        <v>0</v>
      </c>
      <c r="N172" s="91">
        <v>0</v>
      </c>
      <c r="O172" s="91">
        <v>0</v>
      </c>
      <c r="P172" s="107">
        <v>0.14285714285714285</v>
      </c>
      <c r="Q172" s="122">
        <v>0.4</v>
      </c>
    </row>
    <row r="173" spans="1:17">
      <c r="A173" s="89" t="s">
        <v>110</v>
      </c>
      <c r="B173" s="91">
        <v>5</v>
      </c>
      <c r="C173" s="91">
        <v>12</v>
      </c>
      <c r="D173" s="91">
        <v>9</v>
      </c>
      <c r="E173" s="91">
        <v>5</v>
      </c>
      <c r="F173" s="91">
        <v>6</v>
      </c>
      <c r="G173" s="91">
        <v>3</v>
      </c>
      <c r="H173" s="91">
        <v>0</v>
      </c>
      <c r="I173" s="91">
        <v>3</v>
      </c>
      <c r="J173" s="91">
        <v>0</v>
      </c>
      <c r="K173" s="91">
        <v>0</v>
      </c>
      <c r="L173" s="91">
        <v>1</v>
      </c>
      <c r="M173" s="91">
        <v>0</v>
      </c>
      <c r="N173" s="91">
        <v>0</v>
      </c>
      <c r="O173" s="91">
        <v>0</v>
      </c>
      <c r="P173" s="107">
        <v>0.55555555555555558</v>
      </c>
      <c r="Q173" s="122">
        <v>0.66666666666666663</v>
      </c>
    </row>
    <row r="174" spans="1:17">
      <c r="A174" s="89" t="s">
        <v>111</v>
      </c>
      <c r="B174" s="91">
        <v>5</v>
      </c>
      <c r="C174" s="91">
        <v>10</v>
      </c>
      <c r="D174" s="91">
        <v>9</v>
      </c>
      <c r="E174" s="91">
        <v>5</v>
      </c>
      <c r="F174" s="91">
        <v>2</v>
      </c>
      <c r="G174" s="91">
        <v>5</v>
      </c>
      <c r="H174" s="91">
        <v>0</v>
      </c>
      <c r="I174" s="91">
        <v>1</v>
      </c>
      <c r="J174" s="91">
        <v>0</v>
      </c>
      <c r="K174" s="91">
        <v>1</v>
      </c>
      <c r="L174" s="91">
        <v>0</v>
      </c>
      <c r="M174" s="91">
        <v>0</v>
      </c>
      <c r="N174" s="91">
        <v>1</v>
      </c>
      <c r="O174" s="91">
        <v>2</v>
      </c>
      <c r="P174" s="107">
        <v>0.55555555555555558</v>
      </c>
      <c r="Q174" s="122">
        <v>0.6</v>
      </c>
    </row>
    <row r="175" spans="1:17" ht="19.5" thickBot="1">
      <c r="A175" s="123" t="s">
        <v>145</v>
      </c>
      <c r="B175" s="96">
        <v>5</v>
      </c>
      <c r="C175" s="96">
        <v>13</v>
      </c>
      <c r="D175" s="96">
        <v>9</v>
      </c>
      <c r="E175" s="96">
        <v>4</v>
      </c>
      <c r="F175" s="96">
        <v>5</v>
      </c>
      <c r="G175" s="96">
        <v>3</v>
      </c>
      <c r="H175" s="96">
        <v>1</v>
      </c>
      <c r="I175" s="96">
        <v>3</v>
      </c>
      <c r="J175" s="96">
        <v>0</v>
      </c>
      <c r="K175" s="96">
        <v>0</v>
      </c>
      <c r="L175" s="96">
        <v>0</v>
      </c>
      <c r="M175" s="96">
        <v>0</v>
      </c>
      <c r="N175" s="96">
        <v>0</v>
      </c>
      <c r="O175" s="96">
        <v>1</v>
      </c>
      <c r="P175" s="101">
        <v>0.44444444444444442</v>
      </c>
      <c r="Q175" s="102">
        <v>0.61538461538461542</v>
      </c>
    </row>
    <row r="177" spans="1:17" ht="19.5" thickBot="1">
      <c r="A177" s="81" t="s">
        <v>265</v>
      </c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1:17" ht="19.5" thickBot="1">
      <c r="A178" s="124" t="s">
        <v>1</v>
      </c>
      <c r="B178" s="125" t="s">
        <v>217</v>
      </c>
      <c r="C178" s="125" t="s">
        <v>3</v>
      </c>
      <c r="D178" s="125" t="s">
        <v>4</v>
      </c>
      <c r="E178" s="125" t="s">
        <v>15</v>
      </c>
      <c r="F178" s="125" t="s">
        <v>6</v>
      </c>
      <c r="G178" s="125" t="s">
        <v>5</v>
      </c>
      <c r="H178" s="125" t="s">
        <v>12</v>
      </c>
      <c r="I178" s="125" t="s">
        <v>7</v>
      </c>
      <c r="J178" s="125" t="s">
        <v>8</v>
      </c>
      <c r="K178" s="125" t="s">
        <v>68</v>
      </c>
      <c r="L178" s="125" t="s">
        <v>9</v>
      </c>
      <c r="M178" s="125" t="s">
        <v>10</v>
      </c>
      <c r="N178" s="125" t="s">
        <v>11</v>
      </c>
      <c r="O178" s="125" t="s">
        <v>20</v>
      </c>
      <c r="P178" s="125" t="s">
        <v>13</v>
      </c>
      <c r="Q178" s="126" t="s">
        <v>14</v>
      </c>
    </row>
    <row r="179" spans="1:17">
      <c r="A179" s="71" t="s">
        <v>122</v>
      </c>
      <c r="B179" s="128">
        <v>4</v>
      </c>
      <c r="C179" s="72">
        <v>11</v>
      </c>
      <c r="D179" s="72">
        <v>8</v>
      </c>
      <c r="E179" s="72">
        <v>2</v>
      </c>
      <c r="F179" s="72">
        <v>1</v>
      </c>
      <c r="G179" s="72">
        <v>5</v>
      </c>
      <c r="H179" s="72">
        <v>2</v>
      </c>
      <c r="I179" s="72">
        <v>1</v>
      </c>
      <c r="J179" s="72">
        <v>0</v>
      </c>
      <c r="K179" s="72">
        <v>0</v>
      </c>
      <c r="L179" s="72">
        <v>0</v>
      </c>
      <c r="M179" s="72">
        <v>0</v>
      </c>
      <c r="N179" s="72">
        <v>1</v>
      </c>
      <c r="O179" s="72">
        <v>0</v>
      </c>
      <c r="P179" s="130">
        <v>0.25</v>
      </c>
      <c r="Q179" s="129">
        <v>0.45454545454545453</v>
      </c>
    </row>
    <row r="180" spans="1:17">
      <c r="A180" s="89" t="s">
        <v>124</v>
      </c>
      <c r="B180" s="90">
        <v>4</v>
      </c>
      <c r="C180" s="91">
        <v>10</v>
      </c>
      <c r="D180" s="91">
        <v>8</v>
      </c>
      <c r="E180" s="91">
        <v>1</v>
      </c>
      <c r="F180" s="91">
        <v>4</v>
      </c>
      <c r="G180" s="91">
        <v>1</v>
      </c>
      <c r="H180" s="91">
        <v>0</v>
      </c>
      <c r="I180" s="91">
        <v>2</v>
      </c>
      <c r="J180" s="91">
        <v>0</v>
      </c>
      <c r="K180" s="91">
        <v>0</v>
      </c>
      <c r="L180" s="91">
        <v>0</v>
      </c>
      <c r="M180" s="91">
        <v>0</v>
      </c>
      <c r="N180" s="91">
        <v>0</v>
      </c>
      <c r="O180" s="91">
        <v>0</v>
      </c>
      <c r="P180" s="107">
        <v>0.125</v>
      </c>
      <c r="Q180" s="122">
        <v>0.3</v>
      </c>
    </row>
    <row r="181" spans="1:17" ht="19.5" thickBot="1">
      <c r="A181" s="123" t="s">
        <v>126</v>
      </c>
      <c r="B181" s="111">
        <v>4</v>
      </c>
      <c r="C181" s="96">
        <v>10</v>
      </c>
      <c r="D181" s="96">
        <v>8</v>
      </c>
      <c r="E181" s="96">
        <v>2</v>
      </c>
      <c r="F181" s="96">
        <v>1</v>
      </c>
      <c r="G181" s="96">
        <v>3</v>
      </c>
      <c r="H181" s="96">
        <v>1</v>
      </c>
      <c r="I181" s="96">
        <v>1</v>
      </c>
      <c r="J181" s="96">
        <v>0</v>
      </c>
      <c r="K181" s="96">
        <v>0</v>
      </c>
      <c r="L181" s="96">
        <v>0</v>
      </c>
      <c r="M181" s="96">
        <v>0</v>
      </c>
      <c r="N181" s="96">
        <v>0</v>
      </c>
      <c r="O181" s="96">
        <v>0</v>
      </c>
      <c r="P181" s="101">
        <v>0.25</v>
      </c>
      <c r="Q181" s="102">
        <v>0.4</v>
      </c>
    </row>
    <row r="183" spans="1:17">
      <c r="A183" s="81" t="s">
        <v>284</v>
      </c>
    </row>
    <row r="184" spans="1:17">
      <c r="B184" s="55" t="s">
        <v>270</v>
      </c>
      <c r="D184" s="55" t="s">
        <v>266</v>
      </c>
      <c r="E184" s="55" t="s">
        <v>271</v>
      </c>
      <c r="G184" s="55" t="s">
        <v>272</v>
      </c>
    </row>
    <row r="185" spans="1:17">
      <c r="B185" s="55" t="s">
        <v>273</v>
      </c>
      <c r="D185" s="55" t="s">
        <v>264</v>
      </c>
      <c r="E185" s="55" t="s">
        <v>274</v>
      </c>
      <c r="G185" s="55" t="s">
        <v>275</v>
      </c>
    </row>
    <row r="186" spans="1:17">
      <c r="B186" s="81" t="s">
        <v>276</v>
      </c>
      <c r="D186" s="55" t="s">
        <v>264</v>
      </c>
      <c r="E186" s="55" t="s">
        <v>274</v>
      </c>
      <c r="G186" s="55" t="s">
        <v>277</v>
      </c>
    </row>
    <row r="187" spans="1:17">
      <c r="B187" s="81" t="s">
        <v>278</v>
      </c>
      <c r="D187" s="55" t="s">
        <v>264</v>
      </c>
      <c r="E187" s="55" t="s">
        <v>279</v>
      </c>
      <c r="G187" s="55" t="s">
        <v>283</v>
      </c>
    </row>
    <row r="188" spans="1:17">
      <c r="B188" s="81" t="s">
        <v>280</v>
      </c>
      <c r="D188" s="55" t="s">
        <v>264</v>
      </c>
      <c r="E188" s="55" t="s">
        <v>281</v>
      </c>
      <c r="G188" s="55" t="s">
        <v>282</v>
      </c>
    </row>
  </sheetData>
  <phoneticPr fontId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9"/>
  <sheetViews>
    <sheetView topLeftCell="A103" zoomScale="85" zoomScaleNormal="85" workbookViewId="0">
      <selection activeCell="U23" sqref="U23"/>
    </sheetView>
  </sheetViews>
  <sheetFormatPr defaultRowHeight="18.75"/>
  <cols>
    <col min="1" max="1" width="5.75" style="1" customWidth="1"/>
    <col min="2" max="2" width="9" style="2"/>
    <col min="3" max="3" width="6.25" style="2" customWidth="1"/>
    <col min="4" max="4" width="8" style="2" customWidth="1"/>
    <col min="5" max="5" width="4.25" style="2" customWidth="1"/>
    <col min="6" max="6" width="4.75" style="2" customWidth="1"/>
    <col min="7" max="7" width="6.375" style="2" customWidth="1"/>
    <col min="8" max="8" width="4.75" style="2" customWidth="1"/>
    <col min="9" max="10" width="6.5" style="2" customWidth="1"/>
    <col min="11" max="11" width="6.75" style="2" customWidth="1"/>
    <col min="12" max="12" width="6" style="2" customWidth="1"/>
    <col min="13" max="13" width="6.375" style="2" customWidth="1"/>
    <col min="14" max="14" width="7" style="2" customWidth="1"/>
    <col min="15" max="15" width="5" style="2" customWidth="1"/>
    <col min="16" max="16" width="6.375" style="2" customWidth="1"/>
    <col min="17" max="17" width="8.125" style="2" customWidth="1"/>
    <col min="18" max="18" width="8" style="2" customWidth="1"/>
    <col min="19" max="16384" width="9" style="2"/>
  </cols>
  <sheetData>
    <row r="1" spans="1:17">
      <c r="B1" s="2" t="s">
        <v>29</v>
      </c>
      <c r="C1" s="2" t="s">
        <v>31</v>
      </c>
    </row>
    <row r="2" spans="1:17" ht="19.5" thickBot="1">
      <c r="B2" s="2" t="s">
        <v>0</v>
      </c>
      <c r="C2" s="2" t="s">
        <v>17</v>
      </c>
    </row>
    <row r="3" spans="1:17">
      <c r="B3" s="3" t="s">
        <v>1</v>
      </c>
      <c r="C3" s="4" t="s">
        <v>2</v>
      </c>
      <c r="D3" s="4" t="s">
        <v>32</v>
      </c>
      <c r="E3" s="4" t="s">
        <v>33</v>
      </c>
      <c r="F3" s="4" t="s">
        <v>4</v>
      </c>
      <c r="G3" s="4" t="s">
        <v>34</v>
      </c>
      <c r="H3" s="4" t="s">
        <v>35</v>
      </c>
      <c r="I3" s="4" t="s">
        <v>36</v>
      </c>
      <c r="J3" s="4" t="s">
        <v>37</v>
      </c>
      <c r="K3" s="4" t="s">
        <v>38</v>
      </c>
      <c r="L3" s="4" t="s">
        <v>39</v>
      </c>
      <c r="M3" s="4" t="s">
        <v>40</v>
      </c>
      <c r="N3" s="4" t="s">
        <v>41</v>
      </c>
      <c r="O3" s="4" t="s">
        <v>42</v>
      </c>
      <c r="P3" s="4" t="s">
        <v>43</v>
      </c>
      <c r="Q3" s="5" t="s">
        <v>44</v>
      </c>
    </row>
    <row r="4" spans="1:17">
      <c r="B4" s="6" t="s">
        <v>46</v>
      </c>
      <c r="C4" s="7" t="s">
        <v>19</v>
      </c>
      <c r="D4" s="7">
        <v>2</v>
      </c>
      <c r="E4" s="7">
        <v>20</v>
      </c>
      <c r="F4" s="7">
        <v>13</v>
      </c>
      <c r="G4" s="7">
        <v>8</v>
      </c>
      <c r="H4" s="7">
        <v>10</v>
      </c>
      <c r="I4" s="7">
        <v>10</v>
      </c>
      <c r="J4" s="7">
        <v>1</v>
      </c>
      <c r="K4" s="7">
        <v>6</v>
      </c>
      <c r="L4" s="7">
        <v>0</v>
      </c>
      <c r="M4" s="7">
        <v>0</v>
      </c>
      <c r="N4" s="7">
        <v>0</v>
      </c>
      <c r="O4" s="7">
        <v>1</v>
      </c>
      <c r="P4" s="7">
        <v>73</v>
      </c>
      <c r="Q4" s="8" t="s">
        <v>47</v>
      </c>
    </row>
    <row r="5" spans="1:17">
      <c r="B5" s="6" t="s">
        <v>46</v>
      </c>
      <c r="C5" s="7" t="s">
        <v>94</v>
      </c>
      <c r="D5" s="9" t="s">
        <v>157</v>
      </c>
      <c r="E5" s="7">
        <v>20</v>
      </c>
      <c r="F5" s="7">
        <v>15</v>
      </c>
      <c r="G5" s="7">
        <v>5</v>
      </c>
      <c r="H5" s="7">
        <v>6</v>
      </c>
      <c r="I5" s="7">
        <v>3</v>
      </c>
      <c r="J5" s="7">
        <v>0</v>
      </c>
      <c r="K5" s="7">
        <v>5</v>
      </c>
      <c r="L5" s="7">
        <v>0</v>
      </c>
      <c r="M5" s="7">
        <v>0</v>
      </c>
      <c r="N5" s="7">
        <v>0</v>
      </c>
      <c r="O5" s="7">
        <v>2</v>
      </c>
      <c r="P5" s="7">
        <v>73</v>
      </c>
      <c r="Q5" s="10" t="s">
        <v>79</v>
      </c>
    </row>
    <row r="6" spans="1:17">
      <c r="A6" s="1" t="s">
        <v>198</v>
      </c>
      <c r="B6" s="6" t="s">
        <v>88</v>
      </c>
      <c r="C6" s="7" t="s">
        <v>77</v>
      </c>
      <c r="D6" s="7">
        <v>1</v>
      </c>
      <c r="E6" s="7">
        <v>10</v>
      </c>
      <c r="F6" s="7">
        <v>4</v>
      </c>
      <c r="G6" s="7">
        <v>2</v>
      </c>
      <c r="H6" s="7">
        <v>4</v>
      </c>
      <c r="I6" s="7">
        <v>4</v>
      </c>
      <c r="J6" s="7">
        <v>0</v>
      </c>
      <c r="K6" s="7">
        <v>5</v>
      </c>
      <c r="L6" s="7">
        <v>0</v>
      </c>
      <c r="M6" s="7">
        <v>0</v>
      </c>
      <c r="N6" s="7">
        <v>0</v>
      </c>
      <c r="O6" s="7">
        <v>1</v>
      </c>
      <c r="P6" s="7">
        <v>39</v>
      </c>
      <c r="Q6" s="10" t="s">
        <v>79</v>
      </c>
    </row>
    <row r="7" spans="1:17">
      <c r="A7" s="1" t="s">
        <v>198</v>
      </c>
      <c r="B7" s="6" t="s">
        <v>83</v>
      </c>
      <c r="C7" s="7" t="s">
        <v>77</v>
      </c>
      <c r="D7" s="7">
        <v>2</v>
      </c>
      <c r="E7" s="7">
        <v>6</v>
      </c>
      <c r="F7" s="7">
        <v>5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22</v>
      </c>
      <c r="Q7" s="8" t="s">
        <v>81</v>
      </c>
    </row>
    <row r="8" spans="1:17" ht="19.5" thickBot="1">
      <c r="A8" s="1" t="s">
        <v>198</v>
      </c>
      <c r="B8" s="11" t="s">
        <v>158</v>
      </c>
      <c r="C8" s="12" t="s">
        <v>139</v>
      </c>
      <c r="D8" s="12">
        <v>1</v>
      </c>
      <c r="E8" s="12">
        <v>8</v>
      </c>
      <c r="F8" s="12">
        <v>5</v>
      </c>
      <c r="G8" s="12">
        <v>2</v>
      </c>
      <c r="H8" s="12">
        <v>4</v>
      </c>
      <c r="I8" s="12">
        <v>4</v>
      </c>
      <c r="J8" s="12">
        <v>0</v>
      </c>
      <c r="K8" s="12">
        <v>3</v>
      </c>
      <c r="L8" s="12">
        <v>0</v>
      </c>
      <c r="M8" s="12">
        <v>1</v>
      </c>
      <c r="N8" s="12">
        <v>1</v>
      </c>
      <c r="O8" s="12">
        <v>1</v>
      </c>
      <c r="P8" s="12">
        <v>35</v>
      </c>
      <c r="Q8" s="13" t="s">
        <v>159</v>
      </c>
    </row>
    <row r="9" spans="1:17">
      <c r="A9" s="1" t="s">
        <v>198</v>
      </c>
      <c r="B9" s="14" t="s">
        <v>166</v>
      </c>
      <c r="C9" s="15" t="s">
        <v>77</v>
      </c>
      <c r="D9" s="15">
        <v>3</v>
      </c>
      <c r="E9" s="15">
        <v>17</v>
      </c>
      <c r="F9" s="15">
        <v>13</v>
      </c>
      <c r="G9" s="15">
        <v>4</v>
      </c>
      <c r="H9" s="15">
        <v>3</v>
      </c>
      <c r="I9" s="15">
        <v>2</v>
      </c>
      <c r="J9" s="15">
        <v>1</v>
      </c>
      <c r="K9" s="15">
        <v>3</v>
      </c>
      <c r="L9" s="15">
        <v>0</v>
      </c>
      <c r="M9" s="15">
        <v>1</v>
      </c>
      <c r="N9" s="15">
        <v>0</v>
      </c>
      <c r="O9" s="15">
        <v>0</v>
      </c>
      <c r="P9" s="15">
        <v>65</v>
      </c>
      <c r="Q9" s="16" t="s">
        <v>178</v>
      </c>
    </row>
    <row r="10" spans="1:17" ht="19.5" thickBot="1">
      <c r="B10" s="11" t="s">
        <v>46</v>
      </c>
      <c r="C10" s="12" t="s">
        <v>173</v>
      </c>
      <c r="D10" s="12">
        <v>4</v>
      </c>
      <c r="E10" s="12">
        <v>19</v>
      </c>
      <c r="F10" s="12">
        <v>12</v>
      </c>
      <c r="G10" s="12">
        <v>2</v>
      </c>
      <c r="H10" s="12">
        <v>3</v>
      </c>
      <c r="I10" s="12">
        <v>3</v>
      </c>
      <c r="J10" s="12">
        <v>2</v>
      </c>
      <c r="K10" s="12">
        <v>3</v>
      </c>
      <c r="L10" s="12">
        <v>2</v>
      </c>
      <c r="M10" s="12">
        <v>0</v>
      </c>
      <c r="N10" s="12">
        <v>0</v>
      </c>
      <c r="O10" s="12">
        <v>0</v>
      </c>
      <c r="P10" s="12">
        <v>62</v>
      </c>
      <c r="Q10" s="13" t="s">
        <v>184</v>
      </c>
    </row>
    <row r="11" spans="1:17" ht="19.5" thickBot="1">
      <c r="A11" s="1" t="s">
        <v>198</v>
      </c>
      <c r="B11" s="11" t="s">
        <v>46</v>
      </c>
      <c r="C11" s="17" t="s">
        <v>199</v>
      </c>
      <c r="D11" s="18" t="s">
        <v>200</v>
      </c>
      <c r="E11" s="17">
        <v>59</v>
      </c>
      <c r="F11" s="17">
        <v>40</v>
      </c>
      <c r="G11" s="17">
        <v>15</v>
      </c>
      <c r="H11" s="17">
        <v>19</v>
      </c>
      <c r="I11" s="17">
        <v>16</v>
      </c>
      <c r="J11" s="17">
        <v>3</v>
      </c>
      <c r="K11" s="17">
        <v>14</v>
      </c>
      <c r="L11" s="17">
        <v>2</v>
      </c>
      <c r="M11" s="17">
        <v>0</v>
      </c>
      <c r="N11" s="17">
        <v>0</v>
      </c>
      <c r="O11" s="17">
        <v>3</v>
      </c>
      <c r="P11" s="17">
        <v>208</v>
      </c>
      <c r="Q11" s="19" t="s">
        <v>208</v>
      </c>
    </row>
    <row r="14" spans="1:17" ht="19.5" thickBot="1">
      <c r="B14" s="2" t="s">
        <v>0</v>
      </c>
      <c r="C14" s="2" t="s">
        <v>48</v>
      </c>
    </row>
    <row r="15" spans="1:17">
      <c r="B15" s="20" t="s">
        <v>1</v>
      </c>
      <c r="C15" s="4" t="s">
        <v>2</v>
      </c>
      <c r="D15" s="4" t="s">
        <v>32</v>
      </c>
      <c r="E15" s="4" t="s">
        <v>33</v>
      </c>
      <c r="F15" s="4" t="s">
        <v>4</v>
      </c>
      <c r="G15" s="4" t="s">
        <v>34</v>
      </c>
      <c r="H15" s="4" t="s">
        <v>35</v>
      </c>
      <c r="I15" s="4" t="s">
        <v>36</v>
      </c>
      <c r="J15" s="4" t="s">
        <v>37</v>
      </c>
      <c r="K15" s="4" t="s">
        <v>38</v>
      </c>
      <c r="L15" s="4" t="s">
        <v>39</v>
      </c>
      <c r="M15" s="4" t="s">
        <v>40</v>
      </c>
      <c r="N15" s="4" t="s">
        <v>41</v>
      </c>
      <c r="O15" s="4" t="s">
        <v>42</v>
      </c>
      <c r="P15" s="4" t="s">
        <v>43</v>
      </c>
      <c r="Q15" s="5" t="s">
        <v>44</v>
      </c>
    </row>
    <row r="16" spans="1:17">
      <c r="A16" s="1" t="s">
        <v>198</v>
      </c>
      <c r="B16" s="21" t="s">
        <v>57</v>
      </c>
      <c r="C16" s="7" t="s">
        <v>45</v>
      </c>
      <c r="D16" s="9" t="s">
        <v>58</v>
      </c>
      <c r="E16" s="7">
        <v>6</v>
      </c>
      <c r="F16" s="7">
        <v>1</v>
      </c>
      <c r="G16" s="7">
        <v>1</v>
      </c>
      <c r="H16" s="7">
        <v>6</v>
      </c>
      <c r="I16" s="7">
        <v>6</v>
      </c>
      <c r="J16" s="7">
        <v>0</v>
      </c>
      <c r="K16" s="7">
        <v>5</v>
      </c>
      <c r="L16" s="7">
        <v>0</v>
      </c>
      <c r="M16" s="7">
        <v>0</v>
      </c>
      <c r="N16" s="7">
        <v>0</v>
      </c>
      <c r="O16" s="7">
        <v>0</v>
      </c>
      <c r="P16" s="7">
        <v>29</v>
      </c>
      <c r="Q16" s="8" t="s">
        <v>59</v>
      </c>
    </row>
    <row r="17" spans="1:17">
      <c r="B17" s="21" t="s">
        <v>195</v>
      </c>
      <c r="C17" s="7" t="s">
        <v>45</v>
      </c>
      <c r="D17" s="9">
        <v>2</v>
      </c>
      <c r="E17" s="7">
        <v>18</v>
      </c>
      <c r="F17" s="7">
        <v>13</v>
      </c>
      <c r="G17" s="7">
        <v>6</v>
      </c>
      <c r="H17" s="7">
        <v>10</v>
      </c>
      <c r="I17" s="7">
        <v>9</v>
      </c>
      <c r="J17" s="7">
        <v>0</v>
      </c>
      <c r="K17" s="7">
        <v>4</v>
      </c>
      <c r="L17" s="7">
        <v>1</v>
      </c>
      <c r="M17" s="7">
        <v>0</v>
      </c>
      <c r="N17" s="7">
        <v>1</v>
      </c>
      <c r="O17" s="7">
        <v>2</v>
      </c>
      <c r="P17" s="7">
        <v>72</v>
      </c>
      <c r="Q17" s="10" t="s">
        <v>60</v>
      </c>
    </row>
    <row r="18" spans="1:17">
      <c r="A18" s="1" t="s">
        <v>198</v>
      </c>
      <c r="B18" s="21" t="s">
        <v>78</v>
      </c>
      <c r="C18" s="7" t="s">
        <v>77</v>
      </c>
      <c r="D18" s="7">
        <v>2</v>
      </c>
      <c r="E18" s="7">
        <v>18</v>
      </c>
      <c r="F18" s="7">
        <v>9</v>
      </c>
      <c r="G18" s="7">
        <v>3</v>
      </c>
      <c r="H18" s="7">
        <v>8</v>
      </c>
      <c r="I18" s="7">
        <v>8</v>
      </c>
      <c r="J18" s="7">
        <v>0</v>
      </c>
      <c r="K18" s="7">
        <v>9</v>
      </c>
      <c r="L18" s="7">
        <v>0</v>
      </c>
      <c r="M18" s="7">
        <v>3</v>
      </c>
      <c r="N18" s="7">
        <v>0</v>
      </c>
      <c r="O18" s="7">
        <v>0</v>
      </c>
      <c r="P18" s="7">
        <v>89</v>
      </c>
      <c r="Q18" s="10" t="s">
        <v>79</v>
      </c>
    </row>
    <row r="19" spans="1:17" ht="19.5" thickBot="1">
      <c r="A19" s="1" t="s">
        <v>198</v>
      </c>
      <c r="B19" s="22" t="s">
        <v>80</v>
      </c>
      <c r="C19" s="12" t="s">
        <v>77</v>
      </c>
      <c r="D19" s="12">
        <v>1</v>
      </c>
      <c r="E19" s="12">
        <v>8</v>
      </c>
      <c r="F19" s="12">
        <v>6</v>
      </c>
      <c r="G19" s="12">
        <v>2</v>
      </c>
      <c r="H19" s="12">
        <v>2</v>
      </c>
      <c r="I19" s="12">
        <v>1</v>
      </c>
      <c r="J19" s="12">
        <v>0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2">
        <v>26</v>
      </c>
      <c r="Q19" s="13" t="s">
        <v>81</v>
      </c>
    </row>
    <row r="20" spans="1:17">
      <c r="A20" s="1" t="s">
        <v>198</v>
      </c>
      <c r="B20" s="21" t="s">
        <v>187</v>
      </c>
      <c r="C20" s="7" t="s">
        <v>188</v>
      </c>
      <c r="D20" s="7">
        <v>4</v>
      </c>
      <c r="E20" s="7">
        <v>18</v>
      </c>
      <c r="F20" s="7">
        <v>14</v>
      </c>
      <c r="G20" s="7">
        <v>4</v>
      </c>
      <c r="H20" s="7">
        <v>1</v>
      </c>
      <c r="I20" s="7">
        <v>1</v>
      </c>
      <c r="J20" s="7">
        <v>0</v>
      </c>
      <c r="K20" s="7">
        <v>3</v>
      </c>
      <c r="L20" s="7">
        <v>1</v>
      </c>
      <c r="M20" s="7">
        <v>0</v>
      </c>
      <c r="N20" s="7">
        <v>0</v>
      </c>
      <c r="O20" s="7">
        <v>0</v>
      </c>
      <c r="P20" s="7">
        <v>52</v>
      </c>
      <c r="Q20" s="8" t="s">
        <v>189</v>
      </c>
    </row>
    <row r="21" spans="1:17">
      <c r="B21" s="21" t="s">
        <v>195</v>
      </c>
      <c r="C21" s="7" t="s">
        <v>196</v>
      </c>
      <c r="D21" s="7">
        <v>4</v>
      </c>
      <c r="E21" s="7">
        <v>27</v>
      </c>
      <c r="F21" s="7">
        <v>23</v>
      </c>
      <c r="G21" s="7">
        <v>10</v>
      </c>
      <c r="H21" s="7">
        <v>9</v>
      </c>
      <c r="I21" s="7">
        <v>5</v>
      </c>
      <c r="J21" s="7">
        <v>1</v>
      </c>
      <c r="K21" s="7">
        <v>2</v>
      </c>
      <c r="L21" s="7">
        <v>0</v>
      </c>
      <c r="M21" s="7">
        <v>0</v>
      </c>
      <c r="N21" s="7">
        <v>0</v>
      </c>
      <c r="O21" s="7">
        <v>2</v>
      </c>
      <c r="P21" s="7">
        <v>88</v>
      </c>
      <c r="Q21" s="8" t="s">
        <v>192</v>
      </c>
    </row>
    <row r="22" spans="1:17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8"/>
    </row>
    <row r="23" spans="1:17" ht="19.5" thickBot="1">
      <c r="A23" s="1" t="s">
        <v>198</v>
      </c>
      <c r="B23" s="21" t="s">
        <v>195</v>
      </c>
      <c r="C23" s="12" t="s">
        <v>202</v>
      </c>
      <c r="D23" s="12">
        <v>6</v>
      </c>
      <c r="E23" s="12">
        <v>45</v>
      </c>
      <c r="F23" s="12">
        <v>36</v>
      </c>
      <c r="G23" s="12">
        <v>16</v>
      </c>
      <c r="H23" s="12">
        <v>19</v>
      </c>
      <c r="I23" s="12">
        <v>14</v>
      </c>
      <c r="J23" s="12">
        <v>1</v>
      </c>
      <c r="K23" s="12">
        <v>6</v>
      </c>
      <c r="L23" s="12">
        <v>1</v>
      </c>
      <c r="M23" s="12">
        <v>0</v>
      </c>
      <c r="N23" s="12">
        <v>1</v>
      </c>
      <c r="O23" s="12">
        <v>4</v>
      </c>
      <c r="P23" s="12">
        <v>160</v>
      </c>
      <c r="Q23" s="13" t="s">
        <v>203</v>
      </c>
    </row>
    <row r="26" spans="1:17" ht="19.5" thickBot="1">
      <c r="B26" s="2" t="s">
        <v>0</v>
      </c>
      <c r="C26" s="2" t="s">
        <v>61</v>
      </c>
    </row>
    <row r="27" spans="1:17">
      <c r="B27" s="20" t="s">
        <v>1</v>
      </c>
      <c r="C27" s="4" t="s">
        <v>2</v>
      </c>
      <c r="D27" s="4" t="s">
        <v>32</v>
      </c>
      <c r="E27" s="4" t="s">
        <v>33</v>
      </c>
      <c r="F27" s="4" t="s">
        <v>4</v>
      </c>
      <c r="G27" s="4" t="s">
        <v>34</v>
      </c>
      <c r="H27" s="4" t="s">
        <v>35</v>
      </c>
      <c r="I27" s="4" t="s">
        <v>36</v>
      </c>
      <c r="J27" s="4" t="s">
        <v>37</v>
      </c>
      <c r="K27" s="4" t="s">
        <v>38</v>
      </c>
      <c r="L27" s="4" t="s">
        <v>39</v>
      </c>
      <c r="M27" s="4" t="s">
        <v>40</v>
      </c>
      <c r="N27" s="4" t="s">
        <v>41</v>
      </c>
      <c r="O27" s="4" t="s">
        <v>42</v>
      </c>
      <c r="P27" s="4" t="s">
        <v>43</v>
      </c>
      <c r="Q27" s="5" t="s">
        <v>44</v>
      </c>
    </row>
    <row r="28" spans="1:17">
      <c r="B28" s="21" t="s">
        <v>73</v>
      </c>
      <c r="C28" s="7" t="s">
        <v>63</v>
      </c>
      <c r="D28" s="7">
        <v>3</v>
      </c>
      <c r="E28" s="7">
        <v>21</v>
      </c>
      <c r="F28" s="7">
        <v>15</v>
      </c>
      <c r="G28" s="7">
        <v>9</v>
      </c>
      <c r="H28" s="7">
        <v>9</v>
      </c>
      <c r="I28" s="7">
        <v>9</v>
      </c>
      <c r="J28" s="7">
        <v>2</v>
      </c>
      <c r="K28" s="7">
        <v>3</v>
      </c>
      <c r="L28" s="7">
        <v>1</v>
      </c>
      <c r="M28" s="7">
        <v>1</v>
      </c>
      <c r="N28" s="7">
        <v>1</v>
      </c>
      <c r="O28" s="7">
        <v>0</v>
      </c>
      <c r="P28" s="7">
        <v>76</v>
      </c>
      <c r="Q28" s="8" t="s">
        <v>82</v>
      </c>
    </row>
    <row r="29" spans="1:17">
      <c r="B29" s="21" t="s">
        <v>73</v>
      </c>
      <c r="C29" s="7" t="s">
        <v>86</v>
      </c>
      <c r="D29" s="23" t="s">
        <v>89</v>
      </c>
      <c r="E29" s="7">
        <v>13</v>
      </c>
      <c r="F29" s="7">
        <v>9</v>
      </c>
      <c r="G29" s="7">
        <v>4</v>
      </c>
      <c r="H29" s="7">
        <v>7</v>
      </c>
      <c r="I29" s="7">
        <v>7</v>
      </c>
      <c r="J29" s="7">
        <v>0</v>
      </c>
      <c r="K29" s="7">
        <v>4</v>
      </c>
      <c r="L29" s="7">
        <v>0</v>
      </c>
      <c r="M29" s="7">
        <v>0</v>
      </c>
      <c r="N29" s="7">
        <v>0</v>
      </c>
      <c r="O29" s="7">
        <v>2</v>
      </c>
      <c r="P29" s="7">
        <v>45</v>
      </c>
      <c r="Q29" s="8"/>
    </row>
    <row r="30" spans="1:17" ht="19.5" thickBot="1">
      <c r="B30" s="22" t="s">
        <v>75</v>
      </c>
      <c r="C30" s="12" t="s">
        <v>86</v>
      </c>
      <c r="D30" s="12" t="s">
        <v>90</v>
      </c>
      <c r="E30" s="12">
        <v>18</v>
      </c>
      <c r="F30" s="12">
        <v>10</v>
      </c>
      <c r="G30" s="12">
        <v>6</v>
      </c>
      <c r="H30" s="12">
        <v>10</v>
      </c>
      <c r="I30" s="12">
        <v>7</v>
      </c>
      <c r="J30" s="12">
        <v>1</v>
      </c>
      <c r="K30" s="12">
        <v>6</v>
      </c>
      <c r="L30" s="12">
        <v>3</v>
      </c>
      <c r="M30" s="12">
        <v>1</v>
      </c>
      <c r="N30" s="12">
        <v>0</v>
      </c>
      <c r="O30" s="12">
        <v>2</v>
      </c>
      <c r="P30" s="12">
        <v>69</v>
      </c>
      <c r="Q30" s="13" t="s">
        <v>91</v>
      </c>
    </row>
    <row r="31" spans="1:17">
      <c r="A31" s="1" t="s">
        <v>198</v>
      </c>
      <c r="B31" s="20" t="s">
        <v>170</v>
      </c>
      <c r="C31" s="24" t="s">
        <v>45</v>
      </c>
      <c r="D31" s="24" t="s">
        <v>90</v>
      </c>
      <c r="E31" s="24">
        <v>14</v>
      </c>
      <c r="F31" s="24">
        <v>8</v>
      </c>
      <c r="G31" s="24">
        <v>4</v>
      </c>
      <c r="H31" s="24">
        <v>4</v>
      </c>
      <c r="I31" s="24">
        <v>3</v>
      </c>
      <c r="J31" s="24">
        <v>0</v>
      </c>
      <c r="K31" s="24">
        <v>5</v>
      </c>
      <c r="L31" s="24">
        <v>1</v>
      </c>
      <c r="M31" s="24">
        <v>2</v>
      </c>
      <c r="N31" s="24">
        <v>0</v>
      </c>
      <c r="O31" s="24">
        <v>1</v>
      </c>
      <c r="P31" s="24">
        <v>58</v>
      </c>
      <c r="Q31" s="25" t="s">
        <v>179</v>
      </c>
    </row>
    <row r="32" spans="1:17">
      <c r="B32" s="21" t="s">
        <v>73</v>
      </c>
      <c r="C32" s="7" t="s">
        <v>45</v>
      </c>
      <c r="D32" s="23" t="s">
        <v>89</v>
      </c>
      <c r="E32" s="7">
        <v>7</v>
      </c>
      <c r="F32" s="7">
        <v>6</v>
      </c>
      <c r="G32" s="7">
        <v>2</v>
      </c>
      <c r="H32" s="7">
        <v>2</v>
      </c>
      <c r="I32" s="7">
        <v>2</v>
      </c>
      <c r="J32" s="7">
        <v>1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22</v>
      </c>
      <c r="Q32" s="8"/>
    </row>
    <row r="33" spans="1:17">
      <c r="B33" s="21" t="s">
        <v>75</v>
      </c>
      <c r="C33" s="7" t="s">
        <v>173</v>
      </c>
      <c r="D33" s="23" t="s">
        <v>181</v>
      </c>
      <c r="E33" s="7">
        <v>17</v>
      </c>
      <c r="F33" s="7">
        <v>14</v>
      </c>
      <c r="G33" s="7">
        <v>7</v>
      </c>
      <c r="H33" s="7">
        <v>8</v>
      </c>
      <c r="I33" s="7">
        <v>4</v>
      </c>
      <c r="J33" s="7">
        <v>1</v>
      </c>
      <c r="K33" s="7">
        <v>2</v>
      </c>
      <c r="L33" s="7">
        <v>0</v>
      </c>
      <c r="M33" s="7">
        <v>0</v>
      </c>
      <c r="N33" s="7">
        <v>0</v>
      </c>
      <c r="O33" s="7">
        <v>0</v>
      </c>
      <c r="P33" s="7">
        <v>54</v>
      </c>
      <c r="Q33" s="8" t="s">
        <v>82</v>
      </c>
    </row>
    <row r="34" spans="1:17">
      <c r="B34" s="21" t="s">
        <v>73</v>
      </c>
      <c r="C34" s="7" t="s">
        <v>173</v>
      </c>
      <c r="D34" s="23" t="s">
        <v>182</v>
      </c>
      <c r="E34" s="7">
        <v>4</v>
      </c>
      <c r="F34" s="7">
        <v>1</v>
      </c>
      <c r="G34" s="7">
        <v>1</v>
      </c>
      <c r="H34" s="7">
        <v>4</v>
      </c>
      <c r="I34" s="7">
        <v>4</v>
      </c>
      <c r="J34" s="7">
        <v>0</v>
      </c>
      <c r="K34" s="7">
        <v>3</v>
      </c>
      <c r="L34" s="7">
        <v>0</v>
      </c>
      <c r="M34" s="7">
        <v>0</v>
      </c>
      <c r="N34" s="7">
        <v>0</v>
      </c>
      <c r="O34" s="7">
        <v>1</v>
      </c>
      <c r="P34" s="7">
        <v>17</v>
      </c>
      <c r="Q34" s="8"/>
    </row>
    <row r="35" spans="1:17" ht="19.5" thickBot="1">
      <c r="A35" s="1" t="s">
        <v>198</v>
      </c>
      <c r="B35" s="22" t="s">
        <v>183</v>
      </c>
      <c r="C35" s="12" t="s">
        <v>173</v>
      </c>
      <c r="D35" s="26" t="s">
        <v>89</v>
      </c>
      <c r="E35" s="12">
        <v>11</v>
      </c>
      <c r="F35" s="12">
        <v>9</v>
      </c>
      <c r="G35" s="12">
        <v>2</v>
      </c>
      <c r="H35" s="12">
        <v>3</v>
      </c>
      <c r="I35" s="12">
        <v>0</v>
      </c>
      <c r="J35" s="12">
        <v>0</v>
      </c>
      <c r="K35" s="12">
        <v>1</v>
      </c>
      <c r="L35" s="12">
        <v>0</v>
      </c>
      <c r="M35" s="12">
        <v>0</v>
      </c>
      <c r="N35" s="12">
        <v>0</v>
      </c>
      <c r="O35" s="12">
        <v>2</v>
      </c>
      <c r="P35" s="12">
        <v>24</v>
      </c>
      <c r="Q35" s="13"/>
    </row>
    <row r="36" spans="1:17">
      <c r="A36" s="1" t="s">
        <v>198</v>
      </c>
      <c r="B36" s="20" t="s">
        <v>73</v>
      </c>
      <c r="C36" s="24" t="s">
        <v>204</v>
      </c>
      <c r="D36" s="27">
        <v>6.333333333333333</v>
      </c>
      <c r="E36" s="24">
        <v>45</v>
      </c>
      <c r="F36" s="24">
        <v>31</v>
      </c>
      <c r="G36" s="24">
        <v>16</v>
      </c>
      <c r="H36" s="24">
        <v>22</v>
      </c>
      <c r="I36" s="24">
        <v>22</v>
      </c>
      <c r="J36" s="24">
        <v>3</v>
      </c>
      <c r="K36" s="24">
        <v>10</v>
      </c>
      <c r="L36" s="24">
        <v>1</v>
      </c>
      <c r="M36" s="24">
        <v>1</v>
      </c>
      <c r="N36" s="24">
        <v>1</v>
      </c>
      <c r="O36" s="24">
        <v>3</v>
      </c>
      <c r="P36" s="24">
        <v>160</v>
      </c>
      <c r="Q36" s="25" t="s">
        <v>203</v>
      </c>
    </row>
    <row r="37" spans="1:17" ht="19.5" thickBot="1">
      <c r="A37" s="1" t="s">
        <v>198</v>
      </c>
      <c r="B37" s="22" t="s">
        <v>75</v>
      </c>
      <c r="C37" s="12" t="s">
        <v>205</v>
      </c>
      <c r="D37" s="26" t="s">
        <v>206</v>
      </c>
      <c r="E37" s="12">
        <v>35</v>
      </c>
      <c r="F37" s="12">
        <v>24</v>
      </c>
      <c r="G37" s="12">
        <v>13</v>
      </c>
      <c r="H37" s="12">
        <v>18</v>
      </c>
      <c r="I37" s="12">
        <v>11</v>
      </c>
      <c r="J37" s="12">
        <v>2</v>
      </c>
      <c r="K37" s="12">
        <v>8</v>
      </c>
      <c r="L37" s="12">
        <v>3</v>
      </c>
      <c r="M37" s="12">
        <v>1</v>
      </c>
      <c r="N37" s="12">
        <v>0</v>
      </c>
      <c r="O37" s="12">
        <v>2</v>
      </c>
      <c r="P37" s="12">
        <v>123</v>
      </c>
      <c r="Q37" s="13" t="s">
        <v>207</v>
      </c>
    </row>
    <row r="40" spans="1:17" ht="19.5" thickBot="1">
      <c r="B40" s="2" t="s">
        <v>0</v>
      </c>
      <c r="C40" s="2" t="s">
        <v>92</v>
      </c>
    </row>
    <row r="41" spans="1:17">
      <c r="B41" s="20" t="s">
        <v>1</v>
      </c>
      <c r="C41" s="4" t="s">
        <v>2</v>
      </c>
      <c r="D41" s="4" t="s">
        <v>32</v>
      </c>
      <c r="E41" s="4" t="s">
        <v>33</v>
      </c>
      <c r="F41" s="4" t="s">
        <v>4</v>
      </c>
      <c r="G41" s="4" t="s">
        <v>34</v>
      </c>
      <c r="H41" s="4" t="s">
        <v>35</v>
      </c>
      <c r="I41" s="4" t="s">
        <v>36</v>
      </c>
      <c r="J41" s="4" t="s">
        <v>37</v>
      </c>
      <c r="K41" s="4" t="s">
        <v>38</v>
      </c>
      <c r="L41" s="4" t="s">
        <v>39</v>
      </c>
      <c r="M41" s="4" t="s">
        <v>40</v>
      </c>
      <c r="N41" s="4" t="s">
        <v>41</v>
      </c>
      <c r="O41" s="4" t="s">
        <v>42</v>
      </c>
      <c r="P41" s="4" t="s">
        <v>43</v>
      </c>
      <c r="Q41" s="5" t="s">
        <v>44</v>
      </c>
    </row>
    <row r="42" spans="1:17">
      <c r="B42" s="21" t="s">
        <v>113</v>
      </c>
      <c r="C42" s="7" t="s">
        <v>94</v>
      </c>
      <c r="D42" s="7">
        <v>4</v>
      </c>
      <c r="E42" s="7">
        <v>24</v>
      </c>
      <c r="F42" s="7">
        <v>22</v>
      </c>
      <c r="G42" s="7">
        <v>10</v>
      </c>
      <c r="H42" s="7">
        <v>7</v>
      </c>
      <c r="I42" s="7">
        <v>7</v>
      </c>
      <c r="J42" s="7">
        <v>0</v>
      </c>
      <c r="K42" s="7">
        <v>2</v>
      </c>
      <c r="L42" s="7">
        <v>0</v>
      </c>
      <c r="M42" s="7">
        <v>1</v>
      </c>
      <c r="N42" s="7">
        <v>1</v>
      </c>
      <c r="O42" s="7">
        <v>0</v>
      </c>
      <c r="P42" s="7">
        <v>76</v>
      </c>
      <c r="Q42" s="8" t="s">
        <v>114</v>
      </c>
    </row>
    <row r="43" spans="1:17" ht="19.5" thickBot="1">
      <c r="B43" s="22" t="s">
        <v>136</v>
      </c>
      <c r="C43" s="12" t="s">
        <v>129</v>
      </c>
      <c r="D43" s="12">
        <v>3</v>
      </c>
      <c r="E43" s="12">
        <v>18</v>
      </c>
      <c r="F43" s="12">
        <v>13</v>
      </c>
      <c r="G43" s="12">
        <v>4</v>
      </c>
      <c r="H43" s="12">
        <v>5</v>
      </c>
      <c r="I43" s="12">
        <v>5</v>
      </c>
      <c r="J43" s="12">
        <v>1</v>
      </c>
      <c r="K43" s="12">
        <v>3</v>
      </c>
      <c r="L43" s="12">
        <v>1</v>
      </c>
      <c r="M43" s="12">
        <v>2</v>
      </c>
      <c r="N43" s="12">
        <v>0</v>
      </c>
      <c r="O43" s="12">
        <v>0</v>
      </c>
      <c r="P43" s="12">
        <v>66</v>
      </c>
      <c r="Q43" s="13" t="s">
        <v>138</v>
      </c>
    </row>
    <row r="44" spans="1:17">
      <c r="B44" s="28" t="s">
        <v>136</v>
      </c>
      <c r="C44" s="15" t="s">
        <v>188</v>
      </c>
      <c r="D44" s="15">
        <v>5</v>
      </c>
      <c r="E44" s="15">
        <v>26</v>
      </c>
      <c r="F44" s="15">
        <v>22</v>
      </c>
      <c r="G44" s="15">
        <v>9</v>
      </c>
      <c r="H44" s="15">
        <v>5</v>
      </c>
      <c r="I44" s="15">
        <v>4</v>
      </c>
      <c r="J44" s="15">
        <v>1</v>
      </c>
      <c r="K44" s="15">
        <v>3</v>
      </c>
      <c r="L44" s="15">
        <v>0</v>
      </c>
      <c r="M44" s="15">
        <v>1</v>
      </c>
      <c r="N44" s="15">
        <v>0</v>
      </c>
      <c r="O44" s="15">
        <v>1</v>
      </c>
      <c r="P44" s="15">
        <v>67</v>
      </c>
      <c r="Q44" s="16" t="s">
        <v>193</v>
      </c>
    </row>
    <row r="45" spans="1:17">
      <c r="B45" s="21" t="s">
        <v>113</v>
      </c>
      <c r="C45" s="7" t="s">
        <v>191</v>
      </c>
      <c r="D45" s="7">
        <v>4</v>
      </c>
      <c r="E45" s="7">
        <v>17</v>
      </c>
      <c r="F45" s="7">
        <v>14</v>
      </c>
      <c r="G45" s="7">
        <v>3</v>
      </c>
      <c r="H45" s="7">
        <v>0</v>
      </c>
      <c r="I45" s="7">
        <v>0</v>
      </c>
      <c r="J45" s="7">
        <v>0</v>
      </c>
      <c r="K45" s="7">
        <v>2</v>
      </c>
      <c r="L45" s="7">
        <v>1</v>
      </c>
      <c r="M45" s="7">
        <v>1</v>
      </c>
      <c r="N45" s="7">
        <v>0</v>
      </c>
      <c r="O45" s="7">
        <v>0</v>
      </c>
      <c r="P45" s="7">
        <v>59</v>
      </c>
      <c r="Q45" s="8" t="s">
        <v>194</v>
      </c>
    </row>
    <row r="46" spans="1:17">
      <c r="B46" s="28" t="s">
        <v>136</v>
      </c>
      <c r="C46" s="7" t="s">
        <v>197</v>
      </c>
      <c r="D46" s="7">
        <v>2</v>
      </c>
      <c r="E46" s="7">
        <v>15</v>
      </c>
      <c r="F46" s="7">
        <v>11</v>
      </c>
      <c r="G46" s="7">
        <v>7</v>
      </c>
      <c r="H46" s="7">
        <v>7</v>
      </c>
      <c r="I46" s="7">
        <v>7</v>
      </c>
      <c r="J46" s="7">
        <v>1</v>
      </c>
      <c r="K46" s="7">
        <v>3</v>
      </c>
      <c r="L46" s="7">
        <v>0</v>
      </c>
      <c r="M46" s="7">
        <v>0</v>
      </c>
      <c r="N46" s="7">
        <v>1</v>
      </c>
      <c r="O46" s="7">
        <v>1</v>
      </c>
      <c r="P46" s="7">
        <v>60</v>
      </c>
      <c r="Q46" s="8"/>
    </row>
    <row r="47" spans="1:17" ht="19.5" thickBot="1">
      <c r="B47" s="29" t="s">
        <v>113</v>
      </c>
      <c r="C47" s="30" t="s">
        <v>197</v>
      </c>
      <c r="D47" s="30">
        <v>2</v>
      </c>
      <c r="E47" s="30">
        <v>7</v>
      </c>
      <c r="F47" s="30">
        <v>6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1</v>
      </c>
      <c r="M47" s="30">
        <v>0</v>
      </c>
      <c r="N47" s="30">
        <v>0</v>
      </c>
      <c r="O47" s="30">
        <v>0</v>
      </c>
      <c r="P47" s="30">
        <v>25</v>
      </c>
      <c r="Q47" s="31" t="s">
        <v>193</v>
      </c>
    </row>
    <row r="48" spans="1:17">
      <c r="A48" s="1" t="s">
        <v>198</v>
      </c>
      <c r="B48" s="20" t="s">
        <v>113</v>
      </c>
      <c r="C48" s="24" t="s">
        <v>199</v>
      </c>
      <c r="D48" s="24">
        <v>10</v>
      </c>
      <c r="E48" s="24">
        <v>48</v>
      </c>
      <c r="F48" s="24">
        <v>46</v>
      </c>
      <c r="G48" s="24">
        <v>13</v>
      </c>
      <c r="H48" s="24">
        <v>7</v>
      </c>
      <c r="I48" s="24">
        <v>7</v>
      </c>
      <c r="J48" s="24">
        <v>0</v>
      </c>
      <c r="K48" s="24">
        <v>4</v>
      </c>
      <c r="L48" s="24">
        <v>2</v>
      </c>
      <c r="M48" s="24">
        <v>2</v>
      </c>
      <c r="N48" s="24">
        <v>1</v>
      </c>
      <c r="O48" s="24">
        <v>0</v>
      </c>
      <c r="P48" s="24">
        <v>160</v>
      </c>
      <c r="Q48" s="25" t="s">
        <v>208</v>
      </c>
    </row>
    <row r="49" spans="1:17" ht="19.5" thickBot="1">
      <c r="A49" s="1" t="s">
        <v>198</v>
      </c>
      <c r="B49" s="22" t="s">
        <v>136</v>
      </c>
      <c r="C49" s="12" t="s">
        <v>199</v>
      </c>
      <c r="D49" s="12">
        <v>10</v>
      </c>
      <c r="E49" s="12">
        <v>59</v>
      </c>
      <c r="F49" s="12">
        <v>46</v>
      </c>
      <c r="G49" s="12">
        <v>20</v>
      </c>
      <c r="H49" s="12">
        <v>17</v>
      </c>
      <c r="I49" s="12">
        <v>16</v>
      </c>
      <c r="J49" s="12">
        <v>3</v>
      </c>
      <c r="K49" s="12">
        <v>9</v>
      </c>
      <c r="L49" s="12">
        <v>1</v>
      </c>
      <c r="M49" s="12">
        <v>3</v>
      </c>
      <c r="N49" s="12">
        <v>1</v>
      </c>
      <c r="O49" s="12">
        <v>2</v>
      </c>
      <c r="P49" s="12">
        <v>193</v>
      </c>
      <c r="Q49" s="13" t="s">
        <v>201</v>
      </c>
    </row>
    <row r="52" spans="1:17" ht="19.5" thickBot="1">
      <c r="A52" s="32"/>
      <c r="B52" s="2" t="s">
        <v>0</v>
      </c>
      <c r="C52" s="2" t="s">
        <v>103</v>
      </c>
    </row>
    <row r="53" spans="1:17">
      <c r="B53" s="20" t="s">
        <v>1</v>
      </c>
      <c r="C53" s="4" t="s">
        <v>2</v>
      </c>
      <c r="D53" s="4" t="s">
        <v>32</v>
      </c>
      <c r="E53" s="4" t="s">
        <v>33</v>
      </c>
      <c r="F53" s="4" t="s">
        <v>4</v>
      </c>
      <c r="G53" s="4" t="s">
        <v>34</v>
      </c>
      <c r="H53" s="4" t="s">
        <v>35</v>
      </c>
      <c r="I53" s="4" t="s">
        <v>36</v>
      </c>
      <c r="J53" s="4" t="s">
        <v>37</v>
      </c>
      <c r="K53" s="4" t="s">
        <v>38</v>
      </c>
      <c r="L53" s="4" t="s">
        <v>39</v>
      </c>
      <c r="M53" s="4" t="s">
        <v>40</v>
      </c>
      <c r="N53" s="4" t="s">
        <v>41</v>
      </c>
      <c r="O53" s="4" t="s">
        <v>42</v>
      </c>
      <c r="P53" s="4" t="s">
        <v>43</v>
      </c>
      <c r="Q53" s="5" t="s">
        <v>44</v>
      </c>
    </row>
    <row r="54" spans="1:17">
      <c r="B54" s="21" t="s">
        <v>115</v>
      </c>
      <c r="C54" s="7" t="s">
        <v>105</v>
      </c>
      <c r="D54" s="7">
        <v>4</v>
      </c>
      <c r="E54" s="7">
        <v>22</v>
      </c>
      <c r="F54" s="7">
        <v>19</v>
      </c>
      <c r="G54" s="7">
        <v>6</v>
      </c>
      <c r="H54" s="7">
        <v>4</v>
      </c>
      <c r="I54" s="7">
        <v>2</v>
      </c>
      <c r="J54" s="7">
        <v>2</v>
      </c>
      <c r="K54" s="7">
        <v>3</v>
      </c>
      <c r="L54" s="7">
        <v>0</v>
      </c>
      <c r="M54" s="7">
        <v>0</v>
      </c>
      <c r="N54" s="7">
        <v>0</v>
      </c>
      <c r="O54" s="7">
        <v>0</v>
      </c>
      <c r="P54" s="7">
        <v>76</v>
      </c>
      <c r="Q54" s="8" t="s">
        <v>116</v>
      </c>
    </row>
    <row r="55" spans="1:17">
      <c r="B55" s="21" t="s">
        <v>115</v>
      </c>
      <c r="C55" s="7" t="s">
        <v>150</v>
      </c>
      <c r="D55" s="7">
        <v>1</v>
      </c>
      <c r="E55" s="7">
        <v>8</v>
      </c>
      <c r="F55" s="7">
        <v>5</v>
      </c>
      <c r="G55" s="7">
        <v>1</v>
      </c>
      <c r="H55" s="7">
        <v>3</v>
      </c>
      <c r="I55" s="7">
        <v>3</v>
      </c>
      <c r="J55" s="7">
        <v>0</v>
      </c>
      <c r="K55" s="7">
        <v>0</v>
      </c>
      <c r="L55" s="7">
        <v>3</v>
      </c>
      <c r="M55" s="7">
        <v>0</v>
      </c>
      <c r="N55" s="7">
        <v>0</v>
      </c>
      <c r="O55" s="7">
        <v>2</v>
      </c>
      <c r="P55" s="7">
        <v>30</v>
      </c>
      <c r="Q55" s="8" t="s">
        <v>162</v>
      </c>
    </row>
    <row r="56" spans="1:17">
      <c r="B56" s="21" t="s">
        <v>147</v>
      </c>
      <c r="C56" s="7" t="s">
        <v>142</v>
      </c>
      <c r="D56" s="7">
        <v>4</v>
      </c>
      <c r="E56" s="7">
        <v>24</v>
      </c>
      <c r="F56" s="7">
        <v>21</v>
      </c>
      <c r="G56" s="7">
        <v>8</v>
      </c>
      <c r="H56" s="7">
        <v>5</v>
      </c>
      <c r="I56" s="7">
        <v>4</v>
      </c>
      <c r="J56" s="7">
        <v>1</v>
      </c>
      <c r="K56" s="7">
        <v>1</v>
      </c>
      <c r="L56" s="7">
        <v>1</v>
      </c>
      <c r="M56" s="7">
        <v>0</v>
      </c>
      <c r="N56" s="7">
        <v>1</v>
      </c>
      <c r="O56" s="7">
        <v>0</v>
      </c>
      <c r="P56" s="7">
        <v>68</v>
      </c>
      <c r="Q56" s="8" t="s">
        <v>148</v>
      </c>
    </row>
    <row r="57" spans="1:17" ht="19.5" thickBot="1">
      <c r="B57" s="22" t="s">
        <v>147</v>
      </c>
      <c r="C57" s="12" t="s">
        <v>45</v>
      </c>
      <c r="D57" s="12" t="s">
        <v>160</v>
      </c>
      <c r="E57" s="12">
        <v>19</v>
      </c>
      <c r="F57" s="12">
        <v>10</v>
      </c>
      <c r="G57" s="12">
        <v>2</v>
      </c>
      <c r="H57" s="12">
        <v>6</v>
      </c>
      <c r="I57" s="12">
        <v>2</v>
      </c>
      <c r="J57" s="12">
        <v>4</v>
      </c>
      <c r="K57" s="12">
        <v>4</v>
      </c>
      <c r="L57" s="12">
        <v>4</v>
      </c>
      <c r="M57" s="12">
        <v>0</v>
      </c>
      <c r="N57" s="12">
        <v>1</v>
      </c>
      <c r="O57" s="12">
        <v>1</v>
      </c>
      <c r="P57" s="12">
        <v>61</v>
      </c>
      <c r="Q57" s="33" t="s">
        <v>161</v>
      </c>
    </row>
    <row r="58" spans="1:17">
      <c r="A58" s="1" t="s">
        <v>198</v>
      </c>
      <c r="B58" s="28" t="s">
        <v>190</v>
      </c>
      <c r="C58" s="15" t="s">
        <v>191</v>
      </c>
      <c r="D58" s="15">
        <v>4</v>
      </c>
      <c r="E58" s="15">
        <v>24</v>
      </c>
      <c r="F58" s="15">
        <v>14</v>
      </c>
      <c r="G58" s="15">
        <v>4</v>
      </c>
      <c r="H58" s="15">
        <v>5</v>
      </c>
      <c r="I58" s="15">
        <v>4</v>
      </c>
      <c r="J58" s="15">
        <v>1</v>
      </c>
      <c r="K58" s="15">
        <v>9</v>
      </c>
      <c r="L58" s="15">
        <v>0</v>
      </c>
      <c r="M58" s="15">
        <v>1</v>
      </c>
      <c r="N58" s="15">
        <v>0</v>
      </c>
      <c r="O58" s="15">
        <v>1</v>
      </c>
      <c r="P58" s="15">
        <v>88</v>
      </c>
      <c r="Q58" s="16" t="s">
        <v>192</v>
      </c>
    </row>
    <row r="59" spans="1:17" ht="19.5" thickBot="1">
      <c r="B59" s="22" t="s">
        <v>147</v>
      </c>
      <c r="C59" s="12" t="s">
        <v>105</v>
      </c>
      <c r="D59" s="12">
        <v>5</v>
      </c>
      <c r="E59" s="12">
        <v>31</v>
      </c>
      <c r="F59" s="12">
        <v>24</v>
      </c>
      <c r="G59" s="12">
        <v>12</v>
      </c>
      <c r="H59" s="12">
        <v>10</v>
      </c>
      <c r="I59" s="12">
        <v>10</v>
      </c>
      <c r="J59" s="12">
        <v>3</v>
      </c>
      <c r="K59" s="12">
        <v>3</v>
      </c>
      <c r="L59" s="12">
        <v>1</v>
      </c>
      <c r="M59" s="12">
        <v>0</v>
      </c>
      <c r="N59" s="12">
        <v>3</v>
      </c>
      <c r="O59" s="12">
        <v>0</v>
      </c>
      <c r="P59" s="12">
        <v>106</v>
      </c>
      <c r="Q59" s="31" t="s">
        <v>59</v>
      </c>
    </row>
    <row r="60" spans="1:17">
      <c r="A60" s="1" t="s">
        <v>198</v>
      </c>
      <c r="B60" s="20" t="s">
        <v>115</v>
      </c>
      <c r="C60" s="24" t="s">
        <v>202</v>
      </c>
      <c r="D60" s="24">
        <v>5</v>
      </c>
      <c r="E60" s="24">
        <v>30</v>
      </c>
      <c r="F60" s="24">
        <v>24</v>
      </c>
      <c r="G60" s="24">
        <v>7</v>
      </c>
      <c r="H60" s="24">
        <v>7</v>
      </c>
      <c r="I60" s="24">
        <v>5</v>
      </c>
      <c r="J60" s="24">
        <v>2</v>
      </c>
      <c r="K60" s="24">
        <v>3</v>
      </c>
      <c r="L60" s="24">
        <v>3</v>
      </c>
      <c r="M60" s="24">
        <v>0</v>
      </c>
      <c r="N60" s="24">
        <v>0</v>
      </c>
      <c r="O60" s="24">
        <v>2</v>
      </c>
      <c r="P60" s="25">
        <v>106</v>
      </c>
      <c r="Q60" s="34" t="s">
        <v>210</v>
      </c>
    </row>
    <row r="61" spans="1:17" ht="19.5" thickBot="1">
      <c r="A61" s="1" t="s">
        <v>198</v>
      </c>
      <c r="B61" s="22" t="s">
        <v>147</v>
      </c>
      <c r="C61" s="12" t="s">
        <v>209</v>
      </c>
      <c r="D61" s="12" t="s">
        <v>211</v>
      </c>
      <c r="E61" s="12">
        <v>74</v>
      </c>
      <c r="F61" s="12">
        <v>55</v>
      </c>
      <c r="G61" s="12">
        <v>22</v>
      </c>
      <c r="H61" s="12">
        <v>21</v>
      </c>
      <c r="I61" s="12">
        <v>16</v>
      </c>
      <c r="J61" s="12">
        <v>8</v>
      </c>
      <c r="K61" s="12">
        <v>8</v>
      </c>
      <c r="L61" s="12">
        <v>6</v>
      </c>
      <c r="M61" s="12">
        <v>0</v>
      </c>
      <c r="N61" s="12">
        <v>5</v>
      </c>
      <c r="O61" s="12">
        <v>1</v>
      </c>
      <c r="P61" s="13">
        <v>235</v>
      </c>
      <c r="Q61" s="35" t="s">
        <v>210</v>
      </c>
    </row>
    <row r="64" spans="1:17">
      <c r="B64" s="2" t="s">
        <v>0</v>
      </c>
      <c r="C64" s="2" t="s">
        <v>117</v>
      </c>
    </row>
    <row r="65" spans="1:17">
      <c r="B65" s="36" t="s">
        <v>1</v>
      </c>
      <c r="C65" s="37" t="s">
        <v>2</v>
      </c>
      <c r="D65" s="37" t="s">
        <v>32</v>
      </c>
      <c r="E65" s="37" t="s">
        <v>33</v>
      </c>
      <c r="F65" s="37" t="s">
        <v>4</v>
      </c>
      <c r="G65" s="37" t="s">
        <v>34</v>
      </c>
      <c r="H65" s="37" t="s">
        <v>35</v>
      </c>
      <c r="I65" s="37" t="s">
        <v>36</v>
      </c>
      <c r="J65" s="37" t="s">
        <v>37</v>
      </c>
      <c r="K65" s="37" t="s">
        <v>38</v>
      </c>
      <c r="L65" s="37" t="s">
        <v>39</v>
      </c>
      <c r="M65" s="37" t="s">
        <v>40</v>
      </c>
      <c r="N65" s="37" t="s">
        <v>41</v>
      </c>
      <c r="O65" s="37" t="s">
        <v>42</v>
      </c>
      <c r="P65" s="37" t="s">
        <v>43</v>
      </c>
      <c r="Q65" s="37" t="s">
        <v>44</v>
      </c>
    </row>
    <row r="66" spans="1:17">
      <c r="B66" s="36" t="s">
        <v>131</v>
      </c>
      <c r="C66" s="7" t="s">
        <v>105</v>
      </c>
      <c r="D66" s="9" t="s">
        <v>137</v>
      </c>
      <c r="E66" s="7">
        <v>12</v>
      </c>
      <c r="F66" s="7">
        <v>4</v>
      </c>
      <c r="G66" s="7">
        <v>2</v>
      </c>
      <c r="H66" s="7">
        <v>8</v>
      </c>
      <c r="I66" s="7">
        <v>8</v>
      </c>
      <c r="J66" s="7">
        <v>0</v>
      </c>
      <c r="K66" s="7">
        <v>8</v>
      </c>
      <c r="L66" s="7">
        <v>0</v>
      </c>
      <c r="M66" s="7">
        <v>1</v>
      </c>
      <c r="N66" s="7">
        <v>0</v>
      </c>
      <c r="O66" s="7">
        <v>0</v>
      </c>
      <c r="P66" s="7">
        <v>58</v>
      </c>
      <c r="Q66" s="7" t="s">
        <v>132</v>
      </c>
    </row>
    <row r="67" spans="1:17">
      <c r="B67" s="36" t="s">
        <v>133</v>
      </c>
      <c r="C67" s="7" t="s">
        <v>105</v>
      </c>
      <c r="D67" s="9" t="s">
        <v>134</v>
      </c>
      <c r="E67" s="7">
        <v>13</v>
      </c>
      <c r="F67" s="7">
        <v>12</v>
      </c>
      <c r="G67" s="7">
        <v>5</v>
      </c>
      <c r="H67" s="7">
        <v>2</v>
      </c>
      <c r="I67" s="7">
        <v>2</v>
      </c>
      <c r="J67" s="7">
        <v>0</v>
      </c>
      <c r="K67" s="7">
        <v>1</v>
      </c>
      <c r="L67" s="7">
        <v>0</v>
      </c>
      <c r="M67" s="7">
        <v>0</v>
      </c>
      <c r="N67" s="7">
        <v>0</v>
      </c>
      <c r="O67" s="7">
        <v>0</v>
      </c>
      <c r="P67" s="7">
        <v>25</v>
      </c>
      <c r="Q67" s="38" t="s">
        <v>135</v>
      </c>
    </row>
    <row r="68" spans="1:17" ht="19.5" thickBot="1">
      <c r="B68" s="39" t="s">
        <v>133</v>
      </c>
      <c r="C68" s="12" t="s">
        <v>139</v>
      </c>
      <c r="D68" s="40">
        <v>3</v>
      </c>
      <c r="E68" s="12">
        <v>22</v>
      </c>
      <c r="F68" s="12">
        <v>18</v>
      </c>
      <c r="G68" s="12">
        <v>12</v>
      </c>
      <c r="H68" s="12">
        <v>11</v>
      </c>
      <c r="I68" s="12">
        <v>9</v>
      </c>
      <c r="J68" s="12">
        <v>2</v>
      </c>
      <c r="K68" s="12">
        <v>2</v>
      </c>
      <c r="L68" s="12">
        <v>0</v>
      </c>
      <c r="M68" s="12">
        <v>0</v>
      </c>
      <c r="N68" s="12">
        <v>2</v>
      </c>
      <c r="O68" s="12">
        <v>0</v>
      </c>
      <c r="P68" s="12">
        <v>67</v>
      </c>
      <c r="Q68" s="12" t="s">
        <v>149</v>
      </c>
    </row>
    <row r="69" spans="1:17">
      <c r="B69" s="41" t="s">
        <v>133</v>
      </c>
      <c r="C69" s="15" t="s">
        <v>165</v>
      </c>
      <c r="D69" s="15">
        <v>4</v>
      </c>
      <c r="E69" s="15">
        <v>22</v>
      </c>
      <c r="F69" s="15">
        <v>19</v>
      </c>
      <c r="G69" s="15">
        <v>6</v>
      </c>
      <c r="H69" s="15">
        <v>4</v>
      </c>
      <c r="I69" s="15">
        <v>2</v>
      </c>
      <c r="J69" s="15">
        <v>1</v>
      </c>
      <c r="K69" s="15">
        <v>1</v>
      </c>
      <c r="L69" s="15">
        <v>1</v>
      </c>
      <c r="M69" s="15">
        <v>0</v>
      </c>
      <c r="N69" s="15">
        <v>0</v>
      </c>
      <c r="O69" s="15">
        <v>0</v>
      </c>
      <c r="P69" s="15">
        <v>67</v>
      </c>
      <c r="Q69" s="15" t="s">
        <v>180</v>
      </c>
    </row>
    <row r="70" spans="1:17">
      <c r="B70" s="36" t="s">
        <v>131</v>
      </c>
      <c r="C70" s="7" t="s">
        <v>167</v>
      </c>
      <c r="D70" s="9" t="s">
        <v>185</v>
      </c>
      <c r="E70" s="7">
        <v>33</v>
      </c>
      <c r="F70" s="7">
        <v>24</v>
      </c>
      <c r="G70" s="7">
        <v>12</v>
      </c>
      <c r="H70" s="7">
        <v>16</v>
      </c>
      <c r="I70" s="7">
        <v>14</v>
      </c>
      <c r="J70" s="7">
        <v>0</v>
      </c>
      <c r="K70" s="7">
        <v>5</v>
      </c>
      <c r="L70" s="7">
        <v>4</v>
      </c>
      <c r="M70" s="7">
        <v>2</v>
      </c>
      <c r="N70" s="7">
        <v>1</v>
      </c>
      <c r="O70" s="7">
        <v>0</v>
      </c>
      <c r="P70" s="7">
        <v>116</v>
      </c>
      <c r="Q70" s="7" t="s">
        <v>186</v>
      </c>
    </row>
    <row r="71" spans="1:17">
      <c r="B71" s="3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>
      <c r="A72" s="1" t="s">
        <v>198</v>
      </c>
      <c r="B72" s="36" t="s">
        <v>212</v>
      </c>
      <c r="C72" s="7" t="s">
        <v>209</v>
      </c>
      <c r="D72" s="9" t="s">
        <v>214</v>
      </c>
      <c r="E72" s="7">
        <v>57</v>
      </c>
      <c r="F72" s="7">
        <v>49</v>
      </c>
      <c r="G72" s="7">
        <v>23</v>
      </c>
      <c r="H72" s="7">
        <v>17</v>
      </c>
      <c r="I72" s="7">
        <v>13</v>
      </c>
      <c r="J72" s="7">
        <v>3</v>
      </c>
      <c r="K72" s="7">
        <v>4</v>
      </c>
      <c r="L72" s="7">
        <v>1</v>
      </c>
      <c r="M72" s="7">
        <v>0</v>
      </c>
      <c r="N72" s="7">
        <v>2</v>
      </c>
      <c r="O72" s="7">
        <v>0</v>
      </c>
      <c r="P72" s="7">
        <v>159</v>
      </c>
      <c r="Q72" s="7" t="s">
        <v>210</v>
      </c>
    </row>
    <row r="73" spans="1:17">
      <c r="A73" s="1" t="s">
        <v>198</v>
      </c>
      <c r="B73" s="36" t="s">
        <v>213</v>
      </c>
      <c r="C73" s="7" t="s">
        <v>202</v>
      </c>
      <c r="D73" s="9" t="s">
        <v>215</v>
      </c>
      <c r="E73" s="7">
        <v>45</v>
      </c>
      <c r="F73" s="7">
        <v>28</v>
      </c>
      <c r="G73" s="7">
        <v>14</v>
      </c>
      <c r="H73" s="7">
        <v>24</v>
      </c>
      <c r="I73" s="7">
        <v>22</v>
      </c>
      <c r="J73" s="7">
        <v>0</v>
      </c>
      <c r="K73" s="7">
        <v>13</v>
      </c>
      <c r="L73" s="7">
        <v>4</v>
      </c>
      <c r="M73" s="7">
        <v>3</v>
      </c>
      <c r="N73" s="7">
        <v>1</v>
      </c>
      <c r="O73" s="7">
        <v>0</v>
      </c>
      <c r="P73" s="7">
        <v>174</v>
      </c>
      <c r="Q73" s="7" t="s">
        <v>207</v>
      </c>
    </row>
    <row r="79" spans="1:17">
      <c r="B79" s="144" t="s">
        <v>286</v>
      </c>
    </row>
    <row r="80" spans="1:17">
      <c r="G80" s="2" t="s">
        <v>223</v>
      </c>
      <c r="L80" s="2" t="s">
        <v>222</v>
      </c>
    </row>
    <row r="81" spans="1:18" ht="19.5" thickBot="1">
      <c r="A81" s="145" t="s">
        <v>285</v>
      </c>
      <c r="B81" s="42" t="s">
        <v>216</v>
      </c>
      <c r="C81" s="43" t="s">
        <v>217</v>
      </c>
      <c r="D81" s="43" t="s">
        <v>32</v>
      </c>
      <c r="E81" s="43" t="s">
        <v>33</v>
      </c>
      <c r="F81" s="43" t="s">
        <v>4</v>
      </c>
      <c r="G81" s="43" t="s">
        <v>34</v>
      </c>
      <c r="H81" s="43" t="s">
        <v>35</v>
      </c>
      <c r="I81" s="43" t="s">
        <v>36</v>
      </c>
      <c r="J81" s="43" t="s">
        <v>37</v>
      </c>
      <c r="K81" s="43" t="s">
        <v>38</v>
      </c>
      <c r="L81" s="43" t="s">
        <v>39</v>
      </c>
      <c r="M81" s="43" t="s">
        <v>40</v>
      </c>
      <c r="N81" s="43" t="s">
        <v>41</v>
      </c>
      <c r="O81" s="43" t="s">
        <v>42</v>
      </c>
      <c r="P81" s="43" t="s">
        <v>43</v>
      </c>
      <c r="Q81" s="44" t="s">
        <v>220</v>
      </c>
      <c r="R81" s="45" t="s">
        <v>221</v>
      </c>
    </row>
    <row r="82" spans="1:18">
      <c r="A82" s="20" t="s">
        <v>218</v>
      </c>
      <c r="B82" s="24" t="s">
        <v>88</v>
      </c>
      <c r="C82" s="24">
        <v>1</v>
      </c>
      <c r="D82" s="24">
        <v>1</v>
      </c>
      <c r="E82" s="24">
        <v>10</v>
      </c>
      <c r="F82" s="24">
        <v>4</v>
      </c>
      <c r="G82" s="24">
        <v>2</v>
      </c>
      <c r="H82" s="24">
        <v>4</v>
      </c>
      <c r="I82" s="24">
        <v>4</v>
      </c>
      <c r="J82" s="24">
        <v>0</v>
      </c>
      <c r="K82" s="24">
        <v>5</v>
      </c>
      <c r="L82" s="24">
        <v>0</v>
      </c>
      <c r="M82" s="24">
        <v>0</v>
      </c>
      <c r="N82" s="24">
        <v>0</v>
      </c>
      <c r="O82" s="24">
        <v>1</v>
      </c>
      <c r="P82" s="24">
        <v>39</v>
      </c>
      <c r="Q82" s="46" t="s">
        <v>79</v>
      </c>
      <c r="R82" s="146">
        <f>I82*7/D82</f>
        <v>28</v>
      </c>
    </row>
    <row r="83" spans="1:18">
      <c r="A83" s="21" t="s">
        <v>218</v>
      </c>
      <c r="B83" s="7" t="s">
        <v>83</v>
      </c>
      <c r="C83" s="7">
        <v>1</v>
      </c>
      <c r="D83" s="7">
        <v>2</v>
      </c>
      <c r="E83" s="7">
        <v>6</v>
      </c>
      <c r="F83" s="7">
        <v>5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1</v>
      </c>
      <c r="M83" s="7">
        <v>0</v>
      </c>
      <c r="N83" s="7">
        <v>0</v>
      </c>
      <c r="O83" s="7">
        <v>0</v>
      </c>
      <c r="P83" s="7">
        <v>22</v>
      </c>
      <c r="Q83" s="7" t="s">
        <v>219</v>
      </c>
      <c r="R83" s="147">
        <f t="shared" ref="R83:R91" si="0">I83*7/D83</f>
        <v>0</v>
      </c>
    </row>
    <row r="84" spans="1:18">
      <c r="A84" s="21" t="s">
        <v>218</v>
      </c>
      <c r="B84" s="7" t="s">
        <v>25</v>
      </c>
      <c r="C84" s="7">
        <v>1</v>
      </c>
      <c r="D84" s="7">
        <v>1</v>
      </c>
      <c r="E84" s="7">
        <v>8</v>
      </c>
      <c r="F84" s="7">
        <v>5</v>
      </c>
      <c r="G84" s="7">
        <v>2</v>
      </c>
      <c r="H84" s="7">
        <v>4</v>
      </c>
      <c r="I84" s="7">
        <v>4</v>
      </c>
      <c r="J84" s="7">
        <v>0</v>
      </c>
      <c r="K84" s="7">
        <v>3</v>
      </c>
      <c r="L84" s="7">
        <v>0</v>
      </c>
      <c r="M84" s="7">
        <v>1</v>
      </c>
      <c r="N84" s="7">
        <v>1</v>
      </c>
      <c r="O84" s="7">
        <v>1</v>
      </c>
      <c r="P84" s="7">
        <v>35</v>
      </c>
      <c r="Q84" s="7" t="s">
        <v>219</v>
      </c>
      <c r="R84" s="147">
        <f>I84*7/D84</f>
        <v>28</v>
      </c>
    </row>
    <row r="85" spans="1:18">
      <c r="A85" s="21" t="s">
        <v>218</v>
      </c>
      <c r="B85" s="7" t="s">
        <v>166</v>
      </c>
      <c r="C85" s="7">
        <v>1</v>
      </c>
      <c r="D85" s="7">
        <v>3</v>
      </c>
      <c r="E85" s="7">
        <v>17</v>
      </c>
      <c r="F85" s="7">
        <v>13</v>
      </c>
      <c r="G85" s="7">
        <v>4</v>
      </c>
      <c r="H85" s="7">
        <v>3</v>
      </c>
      <c r="I85" s="7">
        <v>2</v>
      </c>
      <c r="J85" s="7">
        <v>1</v>
      </c>
      <c r="K85" s="7">
        <v>3</v>
      </c>
      <c r="L85" s="7">
        <v>0</v>
      </c>
      <c r="M85" s="7">
        <v>1</v>
      </c>
      <c r="N85" s="7">
        <v>0</v>
      </c>
      <c r="O85" s="7">
        <v>0</v>
      </c>
      <c r="P85" s="7">
        <v>65</v>
      </c>
      <c r="Q85" s="7" t="s">
        <v>219</v>
      </c>
      <c r="R85" s="147">
        <f t="shared" si="0"/>
        <v>4.666666666666667</v>
      </c>
    </row>
    <row r="86" spans="1:18" ht="19.5" thickBot="1">
      <c r="A86" s="22" t="s">
        <v>218</v>
      </c>
      <c r="B86" s="12" t="s">
        <v>46</v>
      </c>
      <c r="C86" s="12">
        <v>3</v>
      </c>
      <c r="D86" s="18" t="s">
        <v>200</v>
      </c>
      <c r="E86" s="12">
        <v>59</v>
      </c>
      <c r="F86" s="12">
        <v>40</v>
      </c>
      <c r="G86" s="12">
        <v>15</v>
      </c>
      <c r="H86" s="12">
        <v>19</v>
      </c>
      <c r="I86" s="12">
        <v>16</v>
      </c>
      <c r="J86" s="12">
        <v>3</v>
      </c>
      <c r="K86" s="12">
        <v>14</v>
      </c>
      <c r="L86" s="12">
        <v>2</v>
      </c>
      <c r="M86" s="12">
        <v>0</v>
      </c>
      <c r="N86" s="12">
        <v>0</v>
      </c>
      <c r="O86" s="12">
        <v>3</v>
      </c>
      <c r="P86" s="12">
        <v>208</v>
      </c>
      <c r="Q86" s="12" t="s">
        <v>208</v>
      </c>
      <c r="R86" s="148">
        <f>I86*7/9</f>
        <v>12.444444444444445</v>
      </c>
    </row>
    <row r="87" spans="1:18">
      <c r="A87" s="28" t="s">
        <v>224</v>
      </c>
      <c r="B87" s="41" t="s">
        <v>57</v>
      </c>
      <c r="C87" s="15">
        <v>1</v>
      </c>
      <c r="D87" s="47" t="s">
        <v>230</v>
      </c>
      <c r="E87" s="15">
        <v>6</v>
      </c>
      <c r="F87" s="15">
        <v>1</v>
      </c>
      <c r="G87" s="15">
        <v>1</v>
      </c>
      <c r="H87" s="15">
        <v>6</v>
      </c>
      <c r="I87" s="15">
        <v>6</v>
      </c>
      <c r="J87" s="15">
        <v>0</v>
      </c>
      <c r="K87" s="15">
        <v>5</v>
      </c>
      <c r="L87" s="15">
        <v>0</v>
      </c>
      <c r="M87" s="15">
        <v>0</v>
      </c>
      <c r="N87" s="15">
        <v>0</v>
      </c>
      <c r="O87" s="15">
        <v>0</v>
      </c>
      <c r="P87" s="15">
        <v>29</v>
      </c>
      <c r="Q87" s="15" t="s">
        <v>203</v>
      </c>
      <c r="R87" s="149"/>
    </row>
    <row r="88" spans="1:18">
      <c r="A88" s="21" t="s">
        <v>224</v>
      </c>
      <c r="B88" s="36" t="s">
        <v>78</v>
      </c>
      <c r="C88" s="7">
        <v>1</v>
      </c>
      <c r="D88" s="7">
        <v>2</v>
      </c>
      <c r="E88" s="7">
        <v>18</v>
      </c>
      <c r="F88" s="7">
        <v>9</v>
      </c>
      <c r="G88" s="7">
        <v>3</v>
      </c>
      <c r="H88" s="7">
        <v>8</v>
      </c>
      <c r="I88" s="7">
        <v>8</v>
      </c>
      <c r="J88" s="7">
        <v>0</v>
      </c>
      <c r="K88" s="7">
        <v>9</v>
      </c>
      <c r="L88" s="7">
        <v>0</v>
      </c>
      <c r="M88" s="7">
        <v>3</v>
      </c>
      <c r="N88" s="7">
        <v>0</v>
      </c>
      <c r="O88" s="7">
        <v>0</v>
      </c>
      <c r="P88" s="7">
        <v>89</v>
      </c>
      <c r="Q88" s="38" t="s">
        <v>79</v>
      </c>
      <c r="R88" s="147">
        <f t="shared" si="0"/>
        <v>28</v>
      </c>
    </row>
    <row r="89" spans="1:18">
      <c r="A89" s="21" t="s">
        <v>224</v>
      </c>
      <c r="B89" s="36" t="s">
        <v>55</v>
      </c>
      <c r="C89" s="7">
        <v>1</v>
      </c>
      <c r="D89" s="7">
        <v>1</v>
      </c>
      <c r="E89" s="7">
        <v>8</v>
      </c>
      <c r="F89" s="7">
        <v>6</v>
      </c>
      <c r="G89" s="7">
        <v>2</v>
      </c>
      <c r="H89" s="7">
        <v>2</v>
      </c>
      <c r="I89" s="7">
        <v>1</v>
      </c>
      <c r="J89" s="7">
        <v>0</v>
      </c>
      <c r="K89" s="7">
        <v>2</v>
      </c>
      <c r="L89" s="7">
        <v>0</v>
      </c>
      <c r="M89" s="7">
        <v>0</v>
      </c>
      <c r="N89" s="7">
        <v>0</v>
      </c>
      <c r="O89" s="7">
        <v>0</v>
      </c>
      <c r="P89" s="7">
        <v>26</v>
      </c>
      <c r="Q89" s="7" t="s">
        <v>219</v>
      </c>
      <c r="R89" s="147">
        <f t="shared" si="0"/>
        <v>7</v>
      </c>
    </row>
    <row r="90" spans="1:18">
      <c r="A90" s="21" t="s">
        <v>224</v>
      </c>
      <c r="B90" s="36" t="s">
        <v>187</v>
      </c>
      <c r="C90" s="7">
        <v>1</v>
      </c>
      <c r="D90" s="7">
        <v>4</v>
      </c>
      <c r="E90" s="7">
        <v>18</v>
      </c>
      <c r="F90" s="7">
        <v>14</v>
      </c>
      <c r="G90" s="7">
        <v>4</v>
      </c>
      <c r="H90" s="7">
        <v>1</v>
      </c>
      <c r="I90" s="7">
        <v>1</v>
      </c>
      <c r="J90" s="7">
        <v>0</v>
      </c>
      <c r="K90" s="7">
        <v>3</v>
      </c>
      <c r="L90" s="7">
        <v>1</v>
      </c>
      <c r="M90" s="7">
        <v>0</v>
      </c>
      <c r="N90" s="7">
        <v>0</v>
      </c>
      <c r="O90" s="7">
        <v>0</v>
      </c>
      <c r="P90" s="7">
        <v>52</v>
      </c>
      <c r="Q90" s="7" t="s">
        <v>219</v>
      </c>
      <c r="R90" s="147">
        <f t="shared" si="0"/>
        <v>1.75</v>
      </c>
    </row>
    <row r="91" spans="1:18" ht="19.5" thickBot="1">
      <c r="A91" s="29" t="s">
        <v>224</v>
      </c>
      <c r="B91" s="42" t="s">
        <v>195</v>
      </c>
      <c r="C91" s="30">
        <v>2</v>
      </c>
      <c r="D91" s="30">
        <v>6</v>
      </c>
      <c r="E91" s="30">
        <v>45</v>
      </c>
      <c r="F91" s="30">
        <v>36</v>
      </c>
      <c r="G91" s="30">
        <v>16</v>
      </c>
      <c r="H91" s="30">
        <v>19</v>
      </c>
      <c r="I91" s="30">
        <v>14</v>
      </c>
      <c r="J91" s="30">
        <v>1</v>
      </c>
      <c r="K91" s="30">
        <v>6</v>
      </c>
      <c r="L91" s="30">
        <v>1</v>
      </c>
      <c r="M91" s="30">
        <v>0</v>
      </c>
      <c r="N91" s="30">
        <v>1</v>
      </c>
      <c r="O91" s="30">
        <v>4</v>
      </c>
      <c r="P91" s="30">
        <v>160</v>
      </c>
      <c r="Q91" s="30" t="s">
        <v>203</v>
      </c>
      <c r="R91" s="150">
        <f t="shared" si="0"/>
        <v>16.333333333333332</v>
      </c>
    </row>
    <row r="92" spans="1:18">
      <c r="A92" s="20" t="s">
        <v>225</v>
      </c>
      <c r="B92" s="48" t="s">
        <v>183</v>
      </c>
      <c r="C92" s="24">
        <v>1</v>
      </c>
      <c r="D92" s="49" t="s">
        <v>89</v>
      </c>
      <c r="E92" s="24">
        <v>11</v>
      </c>
      <c r="F92" s="24">
        <v>9</v>
      </c>
      <c r="G92" s="24">
        <v>2</v>
      </c>
      <c r="H92" s="24">
        <v>3</v>
      </c>
      <c r="I92" s="24">
        <v>0</v>
      </c>
      <c r="J92" s="24">
        <v>0</v>
      </c>
      <c r="K92" s="24">
        <v>1</v>
      </c>
      <c r="L92" s="24">
        <v>0</v>
      </c>
      <c r="M92" s="24">
        <v>0</v>
      </c>
      <c r="N92" s="24">
        <v>0</v>
      </c>
      <c r="O92" s="24">
        <v>2</v>
      </c>
      <c r="P92" s="24">
        <v>24</v>
      </c>
      <c r="Q92" s="46" t="s">
        <v>79</v>
      </c>
      <c r="R92" s="146">
        <v>0</v>
      </c>
    </row>
    <row r="93" spans="1:18">
      <c r="A93" s="21" t="s">
        <v>225</v>
      </c>
      <c r="B93" s="36" t="s">
        <v>73</v>
      </c>
      <c r="C93" s="7">
        <v>4</v>
      </c>
      <c r="D93" s="23" t="s">
        <v>226</v>
      </c>
      <c r="E93" s="7">
        <v>45</v>
      </c>
      <c r="F93" s="7">
        <v>31</v>
      </c>
      <c r="G93" s="7">
        <v>16</v>
      </c>
      <c r="H93" s="7">
        <v>22</v>
      </c>
      <c r="I93" s="7">
        <v>22</v>
      </c>
      <c r="J93" s="7">
        <v>3</v>
      </c>
      <c r="K93" s="7">
        <v>10</v>
      </c>
      <c r="L93" s="7">
        <v>1</v>
      </c>
      <c r="M93" s="7">
        <v>1</v>
      </c>
      <c r="N93" s="7">
        <v>1</v>
      </c>
      <c r="O93" s="7">
        <v>3</v>
      </c>
      <c r="P93" s="7">
        <v>160</v>
      </c>
      <c r="Q93" s="7" t="s">
        <v>203</v>
      </c>
      <c r="R93" s="147">
        <f>I93*7/6.33</f>
        <v>24.328593996840443</v>
      </c>
    </row>
    <row r="94" spans="1:18">
      <c r="A94" s="21" t="s">
        <v>225</v>
      </c>
      <c r="B94" s="36" t="s">
        <v>75</v>
      </c>
      <c r="C94" s="7">
        <v>2</v>
      </c>
      <c r="D94" s="23" t="s">
        <v>206</v>
      </c>
      <c r="E94" s="7">
        <v>35</v>
      </c>
      <c r="F94" s="7">
        <v>24</v>
      </c>
      <c r="G94" s="7">
        <v>13</v>
      </c>
      <c r="H94" s="7">
        <v>18</v>
      </c>
      <c r="I94" s="7">
        <v>11</v>
      </c>
      <c r="J94" s="7">
        <v>2</v>
      </c>
      <c r="K94" s="7">
        <v>8</v>
      </c>
      <c r="L94" s="7">
        <v>3</v>
      </c>
      <c r="M94" s="7">
        <v>1</v>
      </c>
      <c r="N94" s="7">
        <v>0</v>
      </c>
      <c r="O94" s="7">
        <v>2</v>
      </c>
      <c r="P94" s="7">
        <v>123</v>
      </c>
      <c r="Q94" s="7" t="s">
        <v>207</v>
      </c>
      <c r="R94" s="147">
        <f>I94*7/3.67</f>
        <v>20.980926430517712</v>
      </c>
    </row>
    <row r="95" spans="1:18" ht="19.5" thickBot="1">
      <c r="A95" s="29" t="s">
        <v>225</v>
      </c>
      <c r="B95" s="42" t="s">
        <v>170</v>
      </c>
      <c r="C95" s="30">
        <v>1</v>
      </c>
      <c r="D95" s="30" t="s">
        <v>90</v>
      </c>
      <c r="E95" s="30">
        <v>14</v>
      </c>
      <c r="F95" s="30">
        <v>8</v>
      </c>
      <c r="G95" s="30">
        <v>4</v>
      </c>
      <c r="H95" s="30">
        <v>4</v>
      </c>
      <c r="I95" s="30">
        <v>3</v>
      </c>
      <c r="J95" s="30">
        <v>0</v>
      </c>
      <c r="K95" s="30">
        <v>5</v>
      </c>
      <c r="L95" s="30">
        <v>1</v>
      </c>
      <c r="M95" s="30">
        <v>2</v>
      </c>
      <c r="N95" s="30">
        <v>0</v>
      </c>
      <c r="O95" s="30">
        <v>1</v>
      </c>
      <c r="P95" s="30">
        <v>58</v>
      </c>
      <c r="Q95" s="30" t="s">
        <v>203</v>
      </c>
      <c r="R95" s="150">
        <f>I95*71.33</f>
        <v>213.99</v>
      </c>
    </row>
    <row r="96" spans="1:18">
      <c r="A96" s="20" t="s">
        <v>227</v>
      </c>
      <c r="B96" s="48" t="s">
        <v>113</v>
      </c>
      <c r="C96" s="24">
        <v>3</v>
      </c>
      <c r="D96" s="24">
        <v>10</v>
      </c>
      <c r="E96" s="24">
        <v>48</v>
      </c>
      <c r="F96" s="24">
        <v>46</v>
      </c>
      <c r="G96" s="24">
        <v>13</v>
      </c>
      <c r="H96" s="24">
        <v>7</v>
      </c>
      <c r="I96" s="24">
        <v>7</v>
      </c>
      <c r="J96" s="24">
        <v>0</v>
      </c>
      <c r="K96" s="24">
        <v>4</v>
      </c>
      <c r="L96" s="24">
        <v>2</v>
      </c>
      <c r="M96" s="24">
        <v>2</v>
      </c>
      <c r="N96" s="24">
        <v>1</v>
      </c>
      <c r="O96" s="24">
        <v>0</v>
      </c>
      <c r="P96" s="24">
        <v>160</v>
      </c>
      <c r="Q96" s="24" t="s">
        <v>208</v>
      </c>
      <c r="R96" s="146">
        <f>I96*7/D96</f>
        <v>4.9000000000000004</v>
      </c>
    </row>
    <row r="97" spans="1:20" ht="19.5" thickBot="1">
      <c r="A97" s="22" t="s">
        <v>227</v>
      </c>
      <c r="B97" s="39" t="s">
        <v>136</v>
      </c>
      <c r="C97" s="12">
        <v>3</v>
      </c>
      <c r="D97" s="12">
        <v>10</v>
      </c>
      <c r="E97" s="12">
        <v>59</v>
      </c>
      <c r="F97" s="12">
        <v>46</v>
      </c>
      <c r="G97" s="12">
        <v>20</v>
      </c>
      <c r="H97" s="12">
        <v>17</v>
      </c>
      <c r="I97" s="12">
        <v>16</v>
      </c>
      <c r="J97" s="12">
        <v>3</v>
      </c>
      <c r="K97" s="12">
        <v>9</v>
      </c>
      <c r="L97" s="12">
        <v>1</v>
      </c>
      <c r="M97" s="12">
        <v>3</v>
      </c>
      <c r="N97" s="12">
        <v>1</v>
      </c>
      <c r="O97" s="12">
        <v>2</v>
      </c>
      <c r="P97" s="12">
        <v>193</v>
      </c>
      <c r="Q97" s="12" t="s">
        <v>201</v>
      </c>
      <c r="R97" s="148">
        <f>I97*7/D97</f>
        <v>11.2</v>
      </c>
    </row>
    <row r="98" spans="1:20">
      <c r="A98" s="28" t="s">
        <v>228</v>
      </c>
      <c r="B98" s="41" t="s">
        <v>115</v>
      </c>
      <c r="C98" s="15">
        <v>2</v>
      </c>
      <c r="D98" s="15">
        <v>5</v>
      </c>
      <c r="E98" s="15">
        <v>30</v>
      </c>
      <c r="F98" s="15">
        <v>24</v>
      </c>
      <c r="G98" s="15">
        <v>7</v>
      </c>
      <c r="H98" s="15">
        <v>7</v>
      </c>
      <c r="I98" s="15">
        <v>5</v>
      </c>
      <c r="J98" s="15">
        <v>2</v>
      </c>
      <c r="K98" s="15">
        <v>3</v>
      </c>
      <c r="L98" s="15">
        <v>3</v>
      </c>
      <c r="M98" s="15">
        <v>0</v>
      </c>
      <c r="N98" s="15">
        <v>0</v>
      </c>
      <c r="O98" s="15">
        <v>2</v>
      </c>
      <c r="P98" s="15">
        <v>106</v>
      </c>
      <c r="Q98" s="15" t="s">
        <v>210</v>
      </c>
      <c r="R98" s="149">
        <f>I98*7/D98</f>
        <v>7</v>
      </c>
    </row>
    <row r="99" spans="1:20">
      <c r="A99" s="21" t="s">
        <v>228</v>
      </c>
      <c r="B99" s="36" t="s">
        <v>147</v>
      </c>
      <c r="C99" s="7">
        <v>3</v>
      </c>
      <c r="D99" s="7" t="s">
        <v>211</v>
      </c>
      <c r="E99" s="7">
        <v>74</v>
      </c>
      <c r="F99" s="7">
        <v>55</v>
      </c>
      <c r="G99" s="7">
        <v>22</v>
      </c>
      <c r="H99" s="7">
        <v>21</v>
      </c>
      <c r="I99" s="7">
        <v>16</v>
      </c>
      <c r="J99" s="7">
        <v>8</v>
      </c>
      <c r="K99" s="7">
        <v>8</v>
      </c>
      <c r="L99" s="7">
        <v>6</v>
      </c>
      <c r="M99" s="7">
        <v>0</v>
      </c>
      <c r="N99" s="7">
        <v>5</v>
      </c>
      <c r="O99" s="7">
        <v>1</v>
      </c>
      <c r="P99" s="7">
        <v>235</v>
      </c>
      <c r="Q99" s="7" t="s">
        <v>210</v>
      </c>
      <c r="R99" s="147">
        <v>10.842000000000001</v>
      </c>
    </row>
    <row r="100" spans="1:20" ht="19.5" thickBot="1">
      <c r="A100" s="22" t="s">
        <v>228</v>
      </c>
      <c r="B100" s="39" t="s">
        <v>104</v>
      </c>
      <c r="C100" s="12">
        <v>1</v>
      </c>
      <c r="D100" s="12">
        <v>4</v>
      </c>
      <c r="E100" s="12">
        <v>24</v>
      </c>
      <c r="F100" s="12">
        <v>14</v>
      </c>
      <c r="G100" s="12">
        <v>4</v>
      </c>
      <c r="H100" s="12">
        <v>5</v>
      </c>
      <c r="I100" s="12">
        <v>4</v>
      </c>
      <c r="J100" s="12">
        <v>1</v>
      </c>
      <c r="K100" s="12">
        <v>9</v>
      </c>
      <c r="L100" s="12">
        <v>0</v>
      </c>
      <c r="M100" s="12">
        <v>1</v>
      </c>
      <c r="N100" s="12">
        <v>0</v>
      </c>
      <c r="O100" s="12">
        <v>1</v>
      </c>
      <c r="P100" s="12">
        <v>88</v>
      </c>
      <c r="Q100" s="12" t="s">
        <v>203</v>
      </c>
      <c r="R100" s="148">
        <f>I100*7/D100</f>
        <v>7</v>
      </c>
    </row>
    <row r="101" spans="1:20">
      <c r="A101" s="20" t="s">
        <v>229</v>
      </c>
      <c r="B101" s="48" t="s">
        <v>212</v>
      </c>
      <c r="C101" s="24">
        <v>3</v>
      </c>
      <c r="D101" s="27" t="s">
        <v>214</v>
      </c>
      <c r="E101" s="24">
        <v>57</v>
      </c>
      <c r="F101" s="24">
        <v>49</v>
      </c>
      <c r="G101" s="24">
        <v>23</v>
      </c>
      <c r="H101" s="24">
        <v>17</v>
      </c>
      <c r="I101" s="24">
        <v>13</v>
      </c>
      <c r="J101" s="24">
        <v>3</v>
      </c>
      <c r="K101" s="24">
        <v>4</v>
      </c>
      <c r="L101" s="24">
        <v>1</v>
      </c>
      <c r="M101" s="24">
        <v>0</v>
      </c>
      <c r="N101" s="24">
        <v>2</v>
      </c>
      <c r="O101" s="24">
        <v>0</v>
      </c>
      <c r="P101" s="24">
        <v>159</v>
      </c>
      <c r="Q101" s="24" t="s">
        <v>210</v>
      </c>
      <c r="R101" s="146">
        <f>I101*7/9.33</f>
        <v>9.7534833869239019</v>
      </c>
    </row>
    <row r="102" spans="1:20" ht="19.5" thickBot="1">
      <c r="A102" s="22" t="s">
        <v>229</v>
      </c>
      <c r="B102" s="39" t="s">
        <v>213</v>
      </c>
      <c r="C102" s="12">
        <v>2</v>
      </c>
      <c r="D102" s="18" t="s">
        <v>215</v>
      </c>
      <c r="E102" s="12">
        <v>45</v>
      </c>
      <c r="F102" s="12">
        <v>28</v>
      </c>
      <c r="G102" s="12">
        <v>14</v>
      </c>
      <c r="H102" s="12">
        <v>24</v>
      </c>
      <c r="I102" s="12">
        <v>22</v>
      </c>
      <c r="J102" s="12">
        <v>0</v>
      </c>
      <c r="K102" s="12">
        <v>13</v>
      </c>
      <c r="L102" s="12">
        <v>4</v>
      </c>
      <c r="M102" s="12">
        <v>3</v>
      </c>
      <c r="N102" s="12">
        <v>1</v>
      </c>
      <c r="O102" s="12">
        <v>0</v>
      </c>
      <c r="P102" s="12">
        <v>174</v>
      </c>
      <c r="Q102" s="12" t="s">
        <v>207</v>
      </c>
      <c r="R102" s="148">
        <f>I102*7/4.33</f>
        <v>35.565819861431869</v>
      </c>
    </row>
    <row r="103" spans="1:20">
      <c r="B103" s="50"/>
      <c r="C103" s="51"/>
      <c r="R103" s="151"/>
    </row>
    <row r="104" spans="1:20">
      <c r="R104" s="151"/>
    </row>
    <row r="105" spans="1:20" ht="19.5" thickBot="1">
      <c r="B105" s="52" t="s">
        <v>234</v>
      </c>
      <c r="R105" s="151"/>
    </row>
    <row r="106" spans="1:20" ht="19.5" thickBot="1">
      <c r="A106" s="152" t="s">
        <v>285</v>
      </c>
      <c r="B106" s="153" t="s">
        <v>216</v>
      </c>
      <c r="C106" s="154" t="s">
        <v>217</v>
      </c>
      <c r="D106" s="154" t="s">
        <v>32</v>
      </c>
      <c r="E106" s="154" t="s">
        <v>33</v>
      </c>
      <c r="F106" s="154" t="s">
        <v>4</v>
      </c>
      <c r="G106" s="154" t="s">
        <v>34</v>
      </c>
      <c r="H106" s="154" t="s">
        <v>35</v>
      </c>
      <c r="I106" s="154" t="s">
        <v>36</v>
      </c>
      <c r="J106" s="154" t="s">
        <v>37</v>
      </c>
      <c r="K106" s="154" t="s">
        <v>38</v>
      </c>
      <c r="L106" s="154" t="s">
        <v>39</v>
      </c>
      <c r="M106" s="154" t="s">
        <v>40</v>
      </c>
      <c r="N106" s="154" t="s">
        <v>41</v>
      </c>
      <c r="O106" s="154" t="s">
        <v>42</v>
      </c>
      <c r="P106" s="154" t="s">
        <v>43</v>
      </c>
      <c r="Q106" s="155" t="s">
        <v>220</v>
      </c>
      <c r="R106" s="156" t="s">
        <v>221</v>
      </c>
    </row>
    <row r="107" spans="1:20">
      <c r="A107" s="20" t="s">
        <v>218</v>
      </c>
      <c r="B107" s="48" t="s">
        <v>46</v>
      </c>
      <c r="C107" s="24">
        <v>3</v>
      </c>
      <c r="D107" s="27" t="s">
        <v>200</v>
      </c>
      <c r="E107" s="24">
        <v>59</v>
      </c>
      <c r="F107" s="24">
        <v>40</v>
      </c>
      <c r="G107" s="24">
        <v>15</v>
      </c>
      <c r="H107" s="24">
        <v>19</v>
      </c>
      <c r="I107" s="24">
        <v>16</v>
      </c>
      <c r="J107" s="24">
        <v>3</v>
      </c>
      <c r="K107" s="24">
        <v>14</v>
      </c>
      <c r="L107" s="24">
        <v>2</v>
      </c>
      <c r="M107" s="24">
        <v>0</v>
      </c>
      <c r="N107" s="24">
        <v>0</v>
      </c>
      <c r="O107" s="24">
        <v>3</v>
      </c>
      <c r="P107" s="24">
        <v>208</v>
      </c>
      <c r="Q107" s="24" t="s">
        <v>208</v>
      </c>
      <c r="R107" s="146">
        <f>I107*7/9</f>
        <v>12.444444444444445</v>
      </c>
    </row>
    <row r="108" spans="1:20">
      <c r="A108" s="21" t="s">
        <v>227</v>
      </c>
      <c r="B108" s="36" t="s">
        <v>113</v>
      </c>
      <c r="C108" s="7">
        <v>3</v>
      </c>
      <c r="D108" s="7">
        <v>10</v>
      </c>
      <c r="E108" s="7">
        <v>48</v>
      </c>
      <c r="F108" s="7">
        <v>46</v>
      </c>
      <c r="G108" s="7">
        <v>13</v>
      </c>
      <c r="H108" s="7">
        <v>7</v>
      </c>
      <c r="I108" s="7">
        <v>7</v>
      </c>
      <c r="J108" s="7">
        <v>0</v>
      </c>
      <c r="K108" s="7">
        <v>4</v>
      </c>
      <c r="L108" s="7">
        <v>2</v>
      </c>
      <c r="M108" s="7">
        <v>2</v>
      </c>
      <c r="N108" s="7">
        <v>1</v>
      </c>
      <c r="O108" s="7">
        <v>0</v>
      </c>
      <c r="P108" s="7">
        <v>160</v>
      </c>
      <c r="Q108" s="7" t="s">
        <v>208</v>
      </c>
      <c r="R108" s="147">
        <f>I108*7/D108</f>
        <v>4.9000000000000004</v>
      </c>
    </row>
    <row r="109" spans="1:20">
      <c r="A109" s="21" t="s">
        <v>227</v>
      </c>
      <c r="B109" s="36" t="s">
        <v>136</v>
      </c>
      <c r="C109" s="7">
        <v>3</v>
      </c>
      <c r="D109" s="7">
        <v>10</v>
      </c>
      <c r="E109" s="7">
        <v>59</v>
      </c>
      <c r="F109" s="7">
        <v>46</v>
      </c>
      <c r="G109" s="7">
        <v>20</v>
      </c>
      <c r="H109" s="7">
        <v>17</v>
      </c>
      <c r="I109" s="7">
        <v>16</v>
      </c>
      <c r="J109" s="7">
        <v>3</v>
      </c>
      <c r="K109" s="7">
        <v>9</v>
      </c>
      <c r="L109" s="7">
        <v>1</v>
      </c>
      <c r="M109" s="7">
        <v>3</v>
      </c>
      <c r="N109" s="7">
        <v>1</v>
      </c>
      <c r="O109" s="7">
        <v>2</v>
      </c>
      <c r="P109" s="7">
        <v>193</v>
      </c>
      <c r="Q109" s="7" t="s">
        <v>201</v>
      </c>
      <c r="R109" s="147">
        <f>I109*7/D109</f>
        <v>11.2</v>
      </c>
    </row>
    <row r="110" spans="1:20">
      <c r="A110" s="21" t="s">
        <v>228</v>
      </c>
      <c r="B110" s="36" t="s">
        <v>147</v>
      </c>
      <c r="C110" s="7">
        <v>3</v>
      </c>
      <c r="D110" s="7" t="s">
        <v>211</v>
      </c>
      <c r="E110" s="7">
        <v>74</v>
      </c>
      <c r="F110" s="7">
        <v>55</v>
      </c>
      <c r="G110" s="7">
        <v>22</v>
      </c>
      <c r="H110" s="7">
        <v>21</v>
      </c>
      <c r="I110" s="7">
        <v>16</v>
      </c>
      <c r="J110" s="7">
        <v>8</v>
      </c>
      <c r="K110" s="7">
        <v>8</v>
      </c>
      <c r="L110" s="7">
        <v>6</v>
      </c>
      <c r="M110" s="7">
        <v>0</v>
      </c>
      <c r="N110" s="7">
        <v>5</v>
      </c>
      <c r="O110" s="7">
        <v>1</v>
      </c>
      <c r="P110" s="7">
        <v>235</v>
      </c>
      <c r="Q110" s="7" t="s">
        <v>210</v>
      </c>
      <c r="R110" s="147">
        <v>10.842000000000001</v>
      </c>
      <c r="T110" s="1"/>
    </row>
    <row r="111" spans="1:20" ht="19.5" thickBot="1">
      <c r="A111" s="22" t="s">
        <v>229</v>
      </c>
      <c r="B111" s="39" t="s">
        <v>212</v>
      </c>
      <c r="C111" s="12">
        <v>3</v>
      </c>
      <c r="D111" s="18" t="s">
        <v>214</v>
      </c>
      <c r="E111" s="12">
        <v>57</v>
      </c>
      <c r="F111" s="12">
        <v>49</v>
      </c>
      <c r="G111" s="12">
        <v>23</v>
      </c>
      <c r="H111" s="12">
        <v>17</v>
      </c>
      <c r="I111" s="12">
        <v>13</v>
      </c>
      <c r="J111" s="12">
        <v>3</v>
      </c>
      <c r="K111" s="12">
        <v>4</v>
      </c>
      <c r="L111" s="12">
        <v>1</v>
      </c>
      <c r="M111" s="12">
        <v>0</v>
      </c>
      <c r="N111" s="12">
        <v>2</v>
      </c>
      <c r="O111" s="12">
        <v>0</v>
      </c>
      <c r="P111" s="12">
        <v>159</v>
      </c>
      <c r="Q111" s="12" t="s">
        <v>210</v>
      </c>
      <c r="R111" s="148">
        <f>I111*7/9.33</f>
        <v>9.7534833869239019</v>
      </c>
      <c r="T111" s="1"/>
    </row>
    <row r="112" spans="1:20">
      <c r="T112" s="1"/>
    </row>
    <row r="113" spans="4:20">
      <c r="D113" s="52" t="s">
        <v>231</v>
      </c>
      <c r="I113" s="53"/>
      <c r="J113" s="53"/>
      <c r="T113" s="1"/>
    </row>
    <row r="114" spans="4:20">
      <c r="F114" s="53" t="s">
        <v>232</v>
      </c>
      <c r="G114" s="53"/>
      <c r="H114" s="53"/>
      <c r="I114" s="53"/>
      <c r="T114" s="1"/>
    </row>
    <row r="115" spans="4:20">
      <c r="F115" s="54" t="s">
        <v>233</v>
      </c>
      <c r="G115" s="54"/>
      <c r="H115" s="54"/>
      <c r="I115" s="54"/>
    </row>
    <row r="116" spans="4:20">
      <c r="D116" s="2" t="s">
        <v>235</v>
      </c>
    </row>
    <row r="117" spans="4:20">
      <c r="D117" s="2" t="s">
        <v>236</v>
      </c>
    </row>
    <row r="118" spans="4:20">
      <c r="D118" s="2" t="s">
        <v>238</v>
      </c>
    </row>
    <row r="119" spans="4:20">
      <c r="D119" s="2" t="s">
        <v>237</v>
      </c>
      <c r="H119" s="2" t="s">
        <v>239</v>
      </c>
    </row>
  </sheetData>
  <phoneticPr fontId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打者部門</vt:lpstr>
      <vt:lpstr>投手部門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ana0005</cp:lastModifiedBy>
  <cp:lastPrinted>2017-10-05T02:09:20Z</cp:lastPrinted>
  <dcterms:created xsi:type="dcterms:W3CDTF">2017-06-07T07:04:21Z</dcterms:created>
  <dcterms:modified xsi:type="dcterms:W3CDTF">2017-10-10T08:43:30Z</dcterms:modified>
</cp:coreProperties>
</file>